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84" firstSheet="4" activeTab="15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06.03" sheetId="16" r:id="rId7"/>
    <sheet name="07.03" sheetId="17" r:id="rId8"/>
    <sheet name="9 день" sheetId="18" r:id="rId9"/>
    <sheet name="09.03" sheetId="19" r:id="rId10"/>
    <sheet name="10.03" sheetId="20" r:id="rId11"/>
    <sheet name="12 день" sheetId="21" r:id="rId12"/>
    <sheet name="13.03." sheetId="22" r:id="rId13"/>
    <sheet name="14.03" sheetId="23" r:id="rId14"/>
    <sheet name="15.03" sheetId="26" r:id="rId15"/>
    <sheet name="16.03" sheetId="25" r:id="rId16"/>
    <sheet name="15 день" sheetId="24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  <sheet name="Лист1" sheetId="34" r:id="rId25"/>
  </sheets>
  <definedNames>
    <definedName name="_xlnm.Print_Area" localSheetId="7">'07.03'!$A$1:$K$29</definedName>
    <definedName name="_xlnm.Print_Area" localSheetId="9">'09.03'!$A$1:$K$27</definedName>
    <definedName name="_xlnm.Print_Area" localSheetId="20">'21 день'!$A$2:$K$27</definedName>
    <definedName name="_xlnm.Print_Area" localSheetId="8">'9 день'!$A$1:$K$28</definedName>
  </definedNames>
  <calcPr calcId="162913"/>
</workbook>
</file>

<file path=xl/calcChain.xml><?xml version="1.0" encoding="utf-8"?>
<calcChain xmlns="http://schemas.openxmlformats.org/spreadsheetml/2006/main">
  <c r="G14" i="25" l="1"/>
  <c r="H13" i="25"/>
  <c r="G11" i="26" l="1"/>
  <c r="G14" i="23" l="1"/>
  <c r="F15" i="23"/>
  <c r="F14" i="23"/>
  <c r="G12" i="22" l="1"/>
  <c r="K14" i="20" l="1"/>
  <c r="G13" i="20" l="1"/>
  <c r="G10" i="19" l="1"/>
  <c r="K7" i="17" l="1"/>
  <c r="J7" i="17"/>
  <c r="I7" i="17"/>
  <c r="H7" i="17"/>
  <c r="H12" i="17" s="1"/>
  <c r="H24" i="17"/>
  <c r="H23" i="17"/>
  <c r="G12" i="17" l="1"/>
  <c r="G11" i="16" l="1"/>
  <c r="K12" i="15" l="1"/>
  <c r="J12" i="15"/>
  <c r="I12" i="15"/>
  <c r="H12" i="15"/>
  <c r="F12" i="15"/>
  <c r="K11" i="15"/>
  <c r="J11" i="15"/>
  <c r="I11" i="15"/>
  <c r="H11" i="15"/>
  <c r="F11" i="15"/>
  <c r="G14" i="11" l="1"/>
  <c r="H14" i="11"/>
  <c r="I14" i="11"/>
  <c r="J14" i="11"/>
  <c r="G13" i="11"/>
  <c r="H13" i="11"/>
  <c r="I13" i="11"/>
  <c r="J13" i="11"/>
  <c r="J15" i="11" s="1"/>
  <c r="F14" i="11"/>
  <c r="F13" i="11"/>
  <c r="H14" i="31" l="1"/>
  <c r="I14" i="31"/>
  <c r="J14" i="31"/>
  <c r="K14" i="31"/>
  <c r="K16" i="31" s="1"/>
  <c r="H13" i="31"/>
  <c r="I13" i="31"/>
  <c r="J13" i="31"/>
  <c r="K13" i="31"/>
  <c r="K15" i="31" s="1"/>
  <c r="F14" i="31"/>
  <c r="F13" i="31"/>
  <c r="J14" i="29"/>
  <c r="J16" i="29" s="1"/>
  <c r="I14" i="29"/>
  <c r="H14" i="29"/>
  <c r="G14" i="29"/>
  <c r="F14" i="29"/>
  <c r="J13" i="29"/>
  <c r="J15" i="29" s="1"/>
  <c r="I13" i="29"/>
  <c r="H13" i="29"/>
  <c r="G13" i="29"/>
  <c r="F13" i="29"/>
  <c r="H23" i="26"/>
  <c r="I23" i="26"/>
  <c r="J23" i="26"/>
  <c r="K23" i="26"/>
  <c r="H22" i="26"/>
  <c r="I22" i="26"/>
  <c r="J22" i="26"/>
  <c r="K22" i="26"/>
  <c r="F23" i="26"/>
  <c r="F22" i="26"/>
  <c r="J16" i="11"/>
  <c r="J26" i="29" l="1"/>
  <c r="J28" i="29" s="1"/>
  <c r="I26" i="29"/>
  <c r="H26" i="29"/>
  <c r="G26" i="29"/>
  <c r="F26" i="29"/>
  <c r="J25" i="29"/>
  <c r="J27" i="29" s="1"/>
  <c r="I25" i="29"/>
  <c r="H25" i="29"/>
  <c r="G25" i="29"/>
  <c r="F25" i="29"/>
  <c r="K26" i="25"/>
  <c r="K28" i="25" s="1"/>
  <c r="J26" i="25"/>
  <c r="I26" i="25"/>
  <c r="H26" i="25"/>
  <c r="K25" i="25"/>
  <c r="K27" i="25" s="1"/>
  <c r="J25" i="25"/>
  <c r="I25" i="25"/>
  <c r="H25" i="25"/>
  <c r="F26" i="25"/>
  <c r="F25" i="25"/>
  <c r="J22" i="24"/>
  <c r="I22" i="24"/>
  <c r="H22" i="24"/>
  <c r="G22" i="24"/>
  <c r="F22" i="24"/>
  <c r="J21" i="24"/>
  <c r="I21" i="24"/>
  <c r="H21" i="24"/>
  <c r="G21" i="24"/>
  <c r="F21" i="24"/>
  <c r="J26" i="10"/>
  <c r="J28" i="10" s="1"/>
  <c r="I26" i="10"/>
  <c r="H26" i="10"/>
  <c r="G26" i="10"/>
  <c r="F26" i="10"/>
  <c r="J25" i="10"/>
  <c r="J27" i="10" s="1"/>
  <c r="I25" i="10"/>
  <c r="H25" i="10"/>
  <c r="G25" i="10"/>
  <c r="F25" i="10"/>
  <c r="J13" i="27" l="1"/>
  <c r="J14" i="27" s="1"/>
  <c r="I13" i="27"/>
  <c r="H13" i="27"/>
  <c r="G13" i="27"/>
  <c r="F13" i="27"/>
  <c r="J11" i="27"/>
  <c r="J12" i="27" s="1"/>
  <c r="I11" i="27"/>
  <c r="H11" i="27"/>
  <c r="G11" i="27"/>
  <c r="F11" i="27"/>
  <c r="K11" i="26"/>
  <c r="K12" i="26" s="1"/>
  <c r="J11" i="26"/>
  <c r="I11" i="26"/>
  <c r="H11" i="26"/>
  <c r="F11" i="26"/>
  <c r="J11" i="24"/>
  <c r="J12" i="24" s="1"/>
  <c r="I11" i="24"/>
  <c r="H11" i="24"/>
  <c r="G11" i="24"/>
  <c r="F11" i="24"/>
  <c r="K15" i="23"/>
  <c r="K17" i="23" s="1"/>
  <c r="J15" i="23"/>
  <c r="I15" i="23"/>
  <c r="H15" i="23"/>
  <c r="K14" i="23"/>
  <c r="K16" i="23" s="1"/>
  <c r="J14" i="23"/>
  <c r="I14" i="23"/>
  <c r="H14" i="23"/>
  <c r="K12" i="18"/>
  <c r="K13" i="18" s="1"/>
  <c r="J12" i="18"/>
  <c r="I12" i="18"/>
  <c r="H12" i="18"/>
  <c r="F12" i="18"/>
  <c r="K15" i="15"/>
  <c r="I10" i="33" l="1"/>
  <c r="H10" i="33"/>
  <c r="G10" i="33"/>
  <c r="F10" i="33"/>
  <c r="E10" i="33"/>
  <c r="K11" i="30"/>
  <c r="J11" i="30"/>
  <c r="I11" i="30"/>
  <c r="H11" i="30"/>
  <c r="F11" i="30"/>
  <c r="J11" i="28"/>
  <c r="I11" i="28"/>
  <c r="H11" i="28"/>
  <c r="G11" i="28"/>
  <c r="F11" i="28"/>
  <c r="K10" i="21"/>
  <c r="K11" i="21" s="1"/>
  <c r="J10" i="21"/>
  <c r="I10" i="21"/>
  <c r="H10" i="21"/>
  <c r="F10" i="21"/>
  <c r="K16" i="20"/>
  <c r="J14" i="20"/>
  <c r="I14" i="20"/>
  <c r="H14" i="20"/>
  <c r="F14" i="20"/>
  <c r="K13" i="20"/>
  <c r="K15" i="20" s="1"/>
  <c r="J13" i="20"/>
  <c r="I13" i="20"/>
  <c r="H13" i="20"/>
  <c r="F13" i="20"/>
  <c r="K11" i="16"/>
  <c r="J11" i="16"/>
  <c r="I11" i="16"/>
  <c r="H11" i="16"/>
  <c r="F11" i="16"/>
  <c r="J10" i="13"/>
  <c r="I10" i="13"/>
  <c r="H10" i="13"/>
  <c r="G10" i="13"/>
  <c r="F10" i="13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E19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E11" i="6"/>
  <c r="H23" i="20" l="1"/>
  <c r="J12" i="28" l="1"/>
  <c r="H23" i="18" l="1"/>
  <c r="I23" i="18"/>
  <c r="J23" i="18"/>
  <c r="K23" i="18"/>
  <c r="H22" i="18"/>
  <c r="I22" i="18"/>
  <c r="J22" i="18"/>
  <c r="K22" i="18"/>
  <c r="F23" i="18"/>
  <c r="F22" i="18"/>
  <c r="K12" i="22" l="1"/>
  <c r="K13" i="22" s="1"/>
  <c r="H12" i="22"/>
  <c r="I12" i="22"/>
  <c r="J12" i="22"/>
  <c r="F12" i="22"/>
  <c r="H14" i="25" l="1"/>
  <c r="I14" i="25"/>
  <c r="J14" i="25"/>
  <c r="K14" i="25"/>
  <c r="K16" i="25" s="1"/>
  <c r="I13" i="25"/>
  <c r="J13" i="25"/>
  <c r="K13" i="25"/>
  <c r="K15" i="25" s="1"/>
  <c r="F14" i="25"/>
  <c r="F13" i="25"/>
  <c r="I11" i="33" l="1"/>
  <c r="K25" i="18" l="1"/>
  <c r="K24" i="18"/>
  <c r="J21" i="13" l="1"/>
  <c r="J23" i="13" s="1"/>
  <c r="I21" i="13"/>
  <c r="H21" i="13"/>
  <c r="G21" i="13"/>
  <c r="F21" i="13"/>
  <c r="J20" i="13"/>
  <c r="J22" i="13" s="1"/>
  <c r="I20" i="13"/>
  <c r="H20" i="13"/>
  <c r="G20" i="13"/>
  <c r="F20" i="13"/>
  <c r="J12" i="32" l="1"/>
  <c r="J13" i="32" s="1"/>
  <c r="I12" i="32"/>
  <c r="H12" i="32"/>
  <c r="G12" i="32"/>
  <c r="F12" i="32"/>
  <c r="K10" i="19"/>
  <c r="K11" i="19" s="1"/>
  <c r="J10" i="19"/>
  <c r="I10" i="19"/>
  <c r="H10" i="19"/>
  <c r="F10" i="19"/>
  <c r="J12" i="14" l="1"/>
  <c r="J13" i="14" s="1"/>
  <c r="I12" i="14"/>
  <c r="H12" i="14"/>
  <c r="G12" i="14"/>
  <c r="F12" i="14"/>
  <c r="J11" i="13"/>
  <c r="J24" i="32" l="1"/>
  <c r="J26" i="32" s="1"/>
  <c r="I24" i="32"/>
  <c r="H24" i="32"/>
  <c r="J23" i="32"/>
  <c r="J25" i="32" s="1"/>
  <c r="I23" i="32"/>
  <c r="H23" i="32"/>
  <c r="G24" i="32"/>
  <c r="G23" i="32"/>
  <c r="K22" i="19"/>
  <c r="J22" i="19"/>
  <c r="I22" i="19"/>
  <c r="H22" i="19"/>
  <c r="K21" i="19"/>
  <c r="J21" i="19"/>
  <c r="I21" i="19"/>
  <c r="H21" i="19"/>
  <c r="G14" i="10" l="1"/>
  <c r="H14" i="10"/>
  <c r="I14" i="10"/>
  <c r="J14" i="10"/>
  <c r="J16" i="10" s="1"/>
  <c r="G13" i="10"/>
  <c r="H13" i="10"/>
  <c r="I13" i="10"/>
  <c r="J13" i="10"/>
  <c r="J15" i="10" s="1"/>
  <c r="F14" i="10"/>
  <c r="F13" i="10"/>
  <c r="F24" i="32" l="1"/>
  <c r="F23" i="32"/>
  <c r="I23" i="30" l="1"/>
  <c r="J23" i="30"/>
  <c r="K23" i="30"/>
  <c r="K25" i="30" s="1"/>
  <c r="I22" i="30"/>
  <c r="J22" i="30"/>
  <c r="K22" i="30"/>
  <c r="K24" i="30" s="1"/>
  <c r="H23" i="30"/>
  <c r="H22" i="30"/>
  <c r="F23" i="30"/>
  <c r="F22" i="30"/>
  <c r="K25" i="26" l="1"/>
  <c r="K24" i="26"/>
  <c r="J24" i="24"/>
  <c r="J23" i="24"/>
  <c r="H27" i="23"/>
  <c r="I27" i="23"/>
  <c r="J27" i="23"/>
  <c r="K27" i="23"/>
  <c r="K29" i="23" s="1"/>
  <c r="H26" i="23"/>
  <c r="I26" i="23"/>
  <c r="J26" i="23"/>
  <c r="K26" i="23"/>
  <c r="K28" i="23" s="1"/>
  <c r="F27" i="23"/>
  <c r="F26" i="23"/>
  <c r="H19" i="21"/>
  <c r="I19" i="21"/>
  <c r="J19" i="21"/>
  <c r="K19" i="21"/>
  <c r="K20" i="21" s="1"/>
  <c r="F19" i="21"/>
  <c r="K24" i="19"/>
  <c r="K23" i="19"/>
  <c r="F22" i="19"/>
  <c r="F21" i="19"/>
  <c r="I24" i="17"/>
  <c r="J24" i="17"/>
  <c r="K24" i="17"/>
  <c r="I23" i="17"/>
  <c r="J23" i="17"/>
  <c r="K23" i="17"/>
  <c r="F24" i="17"/>
  <c r="F23" i="17"/>
  <c r="E19" i="33" l="1"/>
  <c r="F24" i="31"/>
  <c r="F20" i="28"/>
  <c r="F22" i="27"/>
  <c r="F21" i="22"/>
  <c r="F23" i="20"/>
  <c r="F20" i="16"/>
  <c r="F23" i="15"/>
  <c r="F21" i="14"/>
  <c r="F24" i="11"/>
  <c r="F12" i="17" l="1"/>
  <c r="K23" i="20" l="1"/>
  <c r="K26" i="17" l="1"/>
  <c r="K25" i="17"/>
  <c r="I12" i="17" l="1"/>
  <c r="J12" i="17"/>
  <c r="K12" i="17"/>
  <c r="K12" i="30"/>
  <c r="K24" i="20" l="1"/>
  <c r="K24" i="31" l="1"/>
  <c r="J22" i="27"/>
  <c r="K21" i="22"/>
  <c r="K20" i="16" l="1"/>
  <c r="I20" i="16"/>
  <c r="H20" i="16"/>
  <c r="K23" i="15"/>
  <c r="H23" i="15"/>
  <c r="J21" i="14"/>
  <c r="J24" i="11" l="1"/>
  <c r="J25" i="11" s="1"/>
  <c r="G24" i="11"/>
  <c r="K24" i="15" l="1"/>
  <c r="J12" i="6" l="1"/>
  <c r="F19" i="33" l="1"/>
  <c r="G19" i="33"/>
  <c r="H19" i="33"/>
  <c r="I19" i="33"/>
  <c r="I20" i="33" s="1"/>
  <c r="H24" i="31" l="1"/>
  <c r="I24" i="31"/>
  <c r="J24" i="31"/>
  <c r="K25" i="31"/>
  <c r="J20" i="28" l="1"/>
  <c r="J21" i="28" s="1"/>
  <c r="I20" i="28"/>
  <c r="H20" i="28"/>
  <c r="G20" i="28"/>
  <c r="G22" i="27"/>
  <c r="H22" i="27"/>
  <c r="I22" i="27"/>
  <c r="J23" i="27"/>
  <c r="H21" i="22" l="1"/>
  <c r="I21" i="22"/>
  <c r="J21" i="22"/>
  <c r="K22" i="22"/>
  <c r="I23" i="20"/>
  <c r="J23" i="20"/>
  <c r="K13" i="17" l="1"/>
  <c r="J20" i="16"/>
  <c r="K21" i="16"/>
  <c r="K12" i="16"/>
  <c r="J23" i="15"/>
  <c r="I23" i="15"/>
  <c r="J22" i="14" l="1"/>
  <c r="I21" i="14"/>
  <c r="H21" i="14"/>
  <c r="G21" i="14"/>
  <c r="H24" i="11" l="1"/>
  <c r="I24" i="11"/>
  <c r="J20" i="6" l="1"/>
</calcChain>
</file>

<file path=xl/sharedStrings.xml><?xml version="1.0" encoding="utf-8"?>
<sst xmlns="http://schemas.openxmlformats.org/spreadsheetml/2006/main" count="1348" uniqueCount="220">
  <si>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</si>
  <si>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</si>
  <si>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</si>
  <si>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</si>
  <si>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</si>
  <si>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</si>
  <si>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</si>
  <si>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</si>
  <si>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</si>
  <si>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</si>
  <si>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</si>
  <si>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</si>
  <si>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</si>
  <si>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</si>
  <si>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</si>
  <si>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</si>
  <si>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</si>
  <si>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</si>
  <si>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</si>
  <si>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</si>
  <si>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</si>
  <si>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</si>
  <si>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</si>
  <si>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</si>
  <si>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</si>
  <si>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</si>
  <si>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</si>
  <si>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</si>
  <si>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</si>
  <si>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</si>
  <si>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</si>
  <si>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</si>
  <si>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</si>
  <si>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</si>
  <si>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</si>
  <si>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</si>
  <si>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</si>
  <si>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</si>
  <si>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</si>
  <si>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</si>
  <si>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</si>
  <si>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</si>
  <si>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</si>
  <si>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</si>
  <si>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</si>
  <si>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</si>
  <si>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</si>
  <si>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</si>
  <si>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</si>
  <si>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</si>
  <si>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</si>
  <si>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</si>
  <si>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</si>
  <si>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</si>
  <si>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</si>
  <si>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</si>
  <si>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Суп картофельный с мясом</t>
  </si>
  <si>
    <t>Омлет натуральный</t>
  </si>
  <si>
    <t>Маринад из моркови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</si>
  <si>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</si>
  <si>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</si>
  <si>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</si>
  <si>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</si>
  <si>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</si>
  <si>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</si>
  <si>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</si>
  <si>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</si>
  <si>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</si>
  <si>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</si>
  <si>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</si>
  <si>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Пюре из гороха с маслом</t>
  </si>
  <si>
    <t xml:space="preserve"> Суп куриный с вермишелью</t>
  </si>
  <si>
    <t>Макароны отварные с маслом</t>
  </si>
  <si>
    <t>Курица запеченная</t>
  </si>
  <si>
    <t>п/к*</t>
  </si>
  <si>
    <t xml:space="preserve">о/о** 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</si>
  <si>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</si>
  <si>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</si>
  <si>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</si>
  <si>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</si>
  <si>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</si>
  <si>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</si>
  <si>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</si>
  <si>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</si>
  <si>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</si>
  <si>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</si>
  <si>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</si>
  <si>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</si>
  <si>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</si>
  <si>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</si>
  <si>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</si>
  <si>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</si>
  <si>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</si>
  <si>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</si>
  <si>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</si>
  <si>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</si>
  <si>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</si>
  <si>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</si>
  <si>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</si>
  <si>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</si>
  <si>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</si>
  <si>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</si>
  <si>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</si>
  <si>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</si>
  <si>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</si>
  <si>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</si>
  <si>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</si>
  <si>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</si>
  <si>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</si>
  <si>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</si>
  <si>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</si>
  <si>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>Запеканка из печени со сливочным  соусом</t>
  </si>
  <si>
    <t xml:space="preserve"> Гуляш  (говядина)</t>
  </si>
  <si>
    <t>Рыба запеченная под сырно - овощной шапкой</t>
  </si>
  <si>
    <t xml:space="preserve"> Суп картофельный с мясными фрикадельками</t>
  </si>
  <si>
    <t>Фрукты в асортименте (яблоко)</t>
  </si>
  <si>
    <t>Котлета мясная (говядина, свинина, курица)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</si>
  <si>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</si>
  <si>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</si>
  <si>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</si>
  <si>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</si>
  <si>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</si>
  <si>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</si>
  <si>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</si>
  <si>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</si>
  <si>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</si>
  <si>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</si>
  <si>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</si>
  <si>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</si>
  <si>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</si>
  <si>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</si>
  <si>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</si>
  <si>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</si>
  <si>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</si>
  <si>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</si>
  <si>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</si>
  <si>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</si>
  <si>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</si>
  <si>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</si>
  <si>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Свекла тушеная с яблоками</t>
  </si>
  <si>
    <t>Сок фруктовый (мультифрукт)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</si>
  <si>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</si>
  <si>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</si>
  <si>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</si>
  <si>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</si>
  <si>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</si>
  <si>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>Горошек консервированный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</si>
  <si>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</si>
  <si>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</si>
  <si>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</si>
  <si>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</si>
  <si>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</si>
  <si>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</si>
  <si>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</si>
  <si>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</si>
  <si>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</si>
  <si>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Напиток плодово – ягодный  витаминизированный (черносмородиновый)</t>
  </si>
  <si>
    <t>Кисель витаминизированный плодово – ягодный (черномородиново-арониевый)</t>
  </si>
  <si>
    <t>Кисель витаминизированный плодово – ягодный  (яблочно-облепиховый)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</si>
  <si>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</si>
  <si>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</si>
  <si>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</si>
  <si>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</si>
  <si>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</si>
  <si>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</si>
  <si>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</si>
  <si>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</si>
  <si>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 xml:space="preserve">Котлета мясная (говядина,  мякоть куриная)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</si>
  <si>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</si>
  <si>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</si>
  <si>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</si>
  <si>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Плов с мясом (говядина)</t>
  </si>
  <si>
    <t>Курица запеченная с сыром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</si>
  <si>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</si>
  <si>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</si>
  <si>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</si>
  <si>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</si>
  <si>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</si>
  <si>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</si>
  <si>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</si>
  <si>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Мясо тушеное (говядина)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</si>
  <si>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</si>
  <si>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</si>
  <si>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</si>
  <si>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</si>
  <si>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</si>
  <si>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</si>
  <si>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Печень говяжья тушеная в сметанном соусе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</si>
  <si>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</si>
  <si>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</si>
  <si>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</si>
  <si>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</si>
  <si>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</si>
  <si>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</si>
  <si>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</si>
  <si>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</si>
  <si>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</si>
  <si>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</si>
  <si>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</si>
  <si>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</si>
  <si>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</si>
  <si>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Филе птицы тушеное с овощами</t>
  </si>
  <si>
    <t>Кисель витаминизированный  плодово-ягодный (вишневый)</t>
  </si>
  <si>
    <t>день1</t>
  </si>
  <si>
    <t>день 2</t>
  </si>
  <si>
    <t>день 3</t>
  </si>
  <si>
    <t>день 4</t>
  </si>
  <si>
    <t>день 5</t>
  </si>
  <si>
    <t>МБОУ "Колмогоровская СОШ"</t>
  </si>
  <si>
    <t>горячий шоколад</t>
  </si>
  <si>
    <t>Филе птицы запеченное в розовом  соусе</t>
  </si>
  <si>
    <t>цена</t>
  </si>
  <si>
    <t>Фрукты в ассортименте (банан)</t>
  </si>
  <si>
    <t>икра кабачковая</t>
  </si>
  <si>
    <t xml:space="preserve"> мясо тушеное  (свинина)</t>
  </si>
  <si>
    <t>Фрукты в ассортименте (мандарин)</t>
  </si>
  <si>
    <t>тефтели</t>
  </si>
  <si>
    <t>Жаркое с мясом (свинина)</t>
  </si>
  <si>
    <t>Цена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</si>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</sst>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9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2" borderId="14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6" fillId="0" borderId="21" xfId="0" applyFont="1" applyBorder="1"/>
    <xf numFmtId="0" fontId="6" fillId="0" borderId="22" xfId="0" applyFont="1" applyBorder="1"/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5" fillId="3" borderId="14" xfId="0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/>
    </xf>
    <xf numFmtId="0" fontId="10" fillId="4" borderId="14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4" xfId="0" applyFont="1" applyBorder="1"/>
    <xf numFmtId="0" fontId="6" fillId="0" borderId="45" xfId="0" applyFont="1" applyBorder="1"/>
    <xf numFmtId="0" fontId="10" fillId="0" borderId="46" xfId="0" applyFont="1" applyBorder="1"/>
    <xf numFmtId="0" fontId="10" fillId="2" borderId="46" xfId="0" applyFont="1" applyFill="1" applyBorder="1"/>
    <xf numFmtId="0" fontId="10" fillId="0" borderId="44" xfId="0" applyFont="1" applyBorder="1"/>
    <xf numFmtId="0" fontId="9" fillId="0" borderId="46" xfId="0" applyFont="1" applyBorder="1"/>
    <xf numFmtId="0" fontId="5" fillId="0" borderId="14" xfId="1" applyFont="1" applyFill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5" fillId="0" borderId="13" xfId="1" applyFont="1" applyBorder="1" applyAlignment="1">
      <alignment horizontal="center"/>
    </xf>
    <xf numFmtId="0" fontId="10" fillId="2" borderId="0" xfId="0" applyFont="1" applyFill="1" applyBorder="1"/>
    <xf numFmtId="0" fontId="12" fillId="2" borderId="35" xfId="0" applyFont="1" applyFill="1" applyBorder="1"/>
    <xf numFmtId="0" fontId="9" fillId="2" borderId="46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38" xfId="0" applyFont="1" applyBorder="1"/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31" xfId="0" applyFont="1" applyBorder="1"/>
    <xf numFmtId="0" fontId="9" fillId="2" borderId="31" xfId="0" applyFont="1" applyFill="1" applyBorder="1"/>
    <xf numFmtId="0" fontId="9" fillId="0" borderId="31" xfId="0" applyFont="1" applyBorder="1"/>
    <xf numFmtId="0" fontId="5" fillId="3" borderId="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5" xfId="0" applyFont="1" applyFill="1" applyBorder="1"/>
    <xf numFmtId="0" fontId="10" fillId="2" borderId="17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34" xfId="0" applyFont="1" applyBorder="1" applyAlignment="1">
      <alignment horizontal="center"/>
    </xf>
    <xf numFmtId="0" fontId="12" fillId="2" borderId="35" xfId="0" applyFont="1" applyFill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7" fillId="0" borderId="32" xfId="0" applyFont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4" xfId="0" applyFont="1" applyBorder="1"/>
    <xf numFmtId="0" fontId="10" fillId="2" borderId="35" xfId="0" applyFont="1" applyFill="1" applyBorder="1" applyAlignment="1">
      <alignment horizontal="left"/>
    </xf>
    <xf numFmtId="0" fontId="9" fillId="2" borderId="36" xfId="0" applyFont="1" applyFill="1" applyBorder="1"/>
    <xf numFmtId="0" fontId="10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5" fillId="0" borderId="35" xfId="1" applyFont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6" fillId="0" borderId="29" xfId="0" applyFont="1" applyBorder="1"/>
    <xf numFmtId="0" fontId="6" fillId="0" borderId="32" xfId="0" applyFont="1" applyBorder="1"/>
    <xf numFmtId="0" fontId="10" fillId="2" borderId="31" xfId="0" applyFont="1" applyFill="1" applyBorder="1"/>
    <xf numFmtId="0" fontId="10" fillId="2" borderId="32" xfId="0" applyFont="1" applyFill="1" applyBorder="1"/>
    <xf numFmtId="0" fontId="10" fillId="0" borderId="29" xfId="0" applyFont="1" applyBorder="1"/>
    <xf numFmtId="0" fontId="9" fillId="2" borderId="32" xfId="0" applyFont="1" applyFill="1" applyBorder="1"/>
    <xf numFmtId="0" fontId="10" fillId="0" borderId="41" xfId="0" applyFont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5" fillId="0" borderId="41" xfId="1" applyFont="1" applyBorder="1" applyAlignment="1">
      <alignment horizontal="center"/>
    </xf>
    <xf numFmtId="0" fontId="10" fillId="0" borderId="35" xfId="0" applyFont="1" applyBorder="1"/>
    <xf numFmtId="0" fontId="10" fillId="0" borderId="35" xfId="0" applyFont="1" applyBorder="1" applyAlignment="1"/>
    <xf numFmtId="0" fontId="10" fillId="2" borderId="35" xfId="0" applyFont="1" applyFill="1" applyBorder="1" applyAlignment="1"/>
    <xf numFmtId="0" fontId="10" fillId="2" borderId="4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10" fillId="2" borderId="35" xfId="0" applyFont="1" applyFill="1" applyBorder="1" applyAlignment="1">
      <alignment horizontal="left" wrapText="1"/>
    </xf>
    <xf numFmtId="0" fontId="9" fillId="0" borderId="44" xfId="0" applyFont="1" applyBorder="1"/>
    <xf numFmtId="0" fontId="10" fillId="3" borderId="35" xfId="0" applyFont="1" applyFill="1" applyBorder="1" applyAlignment="1">
      <alignment horizontal="left"/>
    </xf>
    <xf numFmtId="0" fontId="13" fillId="2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0" borderId="49" xfId="0" applyFont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9" fillId="2" borderId="50" xfId="0" applyFont="1" applyFill="1" applyBorder="1" applyAlignment="1">
      <alignment horizontal="center"/>
    </xf>
    <xf numFmtId="0" fontId="10" fillId="4" borderId="36" xfId="0" applyFont="1" applyFill="1" applyBorder="1" applyAlignment="1">
      <alignment horizontal="left"/>
    </xf>
    <xf numFmtId="0" fontId="9" fillId="0" borderId="38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3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48" xfId="0" applyFont="1" applyFill="1" applyBorder="1" applyAlignment="1">
      <alignment horizontal="left"/>
    </xf>
    <xf numFmtId="0" fontId="10" fillId="3" borderId="35" xfId="0" applyFont="1" applyFill="1" applyBorder="1" applyAlignment="1">
      <alignment horizontal="center"/>
    </xf>
    <xf numFmtId="0" fontId="10" fillId="4" borderId="35" xfId="0" applyFont="1" applyFill="1" applyBorder="1" applyAlignment="1">
      <alignment horizontal="center"/>
    </xf>
    <xf numFmtId="0" fontId="10" fillId="0" borderId="35" xfId="0" applyFont="1" applyBorder="1" applyAlignment="1">
      <alignment horizontal="center" wrapText="1"/>
    </xf>
    <xf numFmtId="0" fontId="10" fillId="4" borderId="36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44" xfId="0" applyFont="1" applyBorder="1"/>
    <xf numFmtId="0" fontId="7" fillId="0" borderId="45" xfId="0" applyFont="1" applyBorder="1"/>
    <xf numFmtId="0" fontId="5" fillId="0" borderId="35" xfId="0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2" borderId="35" xfId="0" applyFont="1" applyFill="1" applyBorder="1" applyAlignment="1">
      <alignment horizontal="center"/>
    </xf>
    <xf numFmtId="0" fontId="6" fillId="2" borderId="37" xfId="0" applyFont="1" applyFill="1" applyBorder="1" applyAlignment="1">
      <alignment horizontal="center"/>
    </xf>
    <xf numFmtId="164" fontId="6" fillId="2" borderId="36" xfId="0" applyNumberFormat="1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3" borderId="27" xfId="0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4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5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5" xfId="0" applyFont="1" applyBorder="1" applyAlignment="1">
      <alignment wrapText="1"/>
    </xf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0" borderId="53" xfId="0" applyFont="1" applyBorder="1" applyAlignment="1">
      <alignment horizontal="center"/>
    </xf>
    <xf numFmtId="164" fontId="7" fillId="2" borderId="35" xfId="0" applyNumberFormat="1" applyFont="1" applyFill="1" applyBorder="1" applyAlignment="1">
      <alignment horizontal="center"/>
    </xf>
    <xf numFmtId="0" fontId="9" fillId="2" borderId="35" xfId="0" applyFont="1" applyFill="1" applyBorder="1"/>
    <xf numFmtId="0" fontId="9" fillId="0" borderId="35" xfId="0" applyFont="1" applyBorder="1" applyAlignment="1">
      <alignment horizontal="center"/>
    </xf>
    <xf numFmtId="0" fontId="10" fillId="2" borderId="35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37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5" xfId="1" applyFont="1" applyFill="1" applyBorder="1" applyAlignment="1">
      <alignment horizontal="center"/>
    </xf>
    <xf numFmtId="0" fontId="13" fillId="2" borderId="46" xfId="0" applyFont="1" applyFill="1" applyBorder="1" applyAlignment="1">
      <alignment horizontal="center"/>
    </xf>
    <xf numFmtId="0" fontId="10" fillId="0" borderId="35" xfId="0" applyFont="1" applyBorder="1" applyAlignment="1">
      <alignment vertical="center" wrapText="1"/>
    </xf>
    <xf numFmtId="0" fontId="5" fillId="2" borderId="28" xfId="0" applyFont="1" applyFill="1" applyBorder="1" applyAlignment="1">
      <alignment horizontal="center"/>
    </xf>
    <xf numFmtId="0" fontId="13" fillId="2" borderId="36" xfId="0" applyFont="1" applyFill="1" applyBorder="1" applyAlignment="1">
      <alignment horizontal="center"/>
    </xf>
    <xf numFmtId="0" fontId="5" fillId="3" borderId="35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2" borderId="27" xfId="1" applyFont="1" applyFill="1" applyBorder="1" applyAlignment="1">
      <alignment horizontal="center"/>
    </xf>
    <xf numFmtId="0" fontId="10" fillId="0" borderId="23" xfId="0" applyFont="1" applyBorder="1"/>
    <xf numFmtId="0" fontId="8" fillId="0" borderId="44" xfId="0" applyFont="1" applyBorder="1" applyAlignment="1"/>
    <xf numFmtId="0" fontId="10" fillId="0" borderId="35" xfId="0" applyFont="1" applyFill="1" applyBorder="1"/>
    <xf numFmtId="0" fontId="10" fillId="2" borderId="36" xfId="0" applyFont="1" applyFill="1" applyBorder="1" applyAlignment="1"/>
    <xf numFmtId="0" fontId="7" fillId="0" borderId="46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0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9" fillId="2" borderId="48" xfId="0" applyFont="1" applyFill="1" applyBorder="1" applyAlignment="1">
      <alignment horizontal="center"/>
    </xf>
    <xf numFmtId="0" fontId="9" fillId="0" borderId="32" xfId="0" applyFont="1" applyBorder="1"/>
    <xf numFmtId="0" fontId="9" fillId="0" borderId="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6" fillId="2" borderId="49" xfId="0" applyFont="1" applyFill="1" applyBorder="1" applyAlignment="1">
      <alignment horizontal="center"/>
    </xf>
    <xf numFmtId="0" fontId="10" fillId="0" borderId="40" xfId="0" applyFont="1" applyBorder="1" applyAlignment="1"/>
    <xf numFmtId="164" fontId="5" fillId="2" borderId="3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3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6" xfId="1" applyFont="1" applyBorder="1" applyAlignment="1">
      <alignment horizontal="center"/>
    </xf>
    <xf numFmtId="0" fontId="7" fillId="0" borderId="29" xfId="0" applyFont="1" applyBorder="1"/>
    <xf numFmtId="0" fontId="5" fillId="2" borderId="49" xfId="0" applyFont="1" applyFill="1" applyBorder="1" applyAlignment="1">
      <alignment horizontal="center"/>
    </xf>
    <xf numFmtId="0" fontId="5" fillId="0" borderId="49" xfId="1" applyFont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4" borderId="37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0" fillId="4" borderId="35" xfId="0" applyFont="1" applyFill="1" applyBorder="1" applyAlignment="1">
      <alignment wrapText="1"/>
    </xf>
    <xf numFmtId="0" fontId="7" fillId="3" borderId="35" xfId="0" applyFont="1" applyFill="1" applyBorder="1" applyAlignment="1"/>
    <xf numFmtId="0" fontId="7" fillId="4" borderId="35" xfId="0" applyFont="1" applyFill="1" applyBorder="1" applyAlignment="1"/>
    <xf numFmtId="0" fontId="7" fillId="2" borderId="35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164" fontId="6" fillId="0" borderId="3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7" fillId="0" borderId="38" xfId="0" applyFont="1" applyBorder="1"/>
    <xf numFmtId="0" fontId="7" fillId="0" borderId="39" xfId="0" applyFont="1" applyBorder="1"/>
    <xf numFmtId="164" fontId="5" fillId="0" borderId="23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48" xfId="0" applyNumberFormat="1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5" fillId="2" borderId="35" xfId="0" applyFont="1" applyFill="1" applyBorder="1" applyAlignment="1">
      <alignment wrapText="1"/>
    </xf>
    <xf numFmtId="0" fontId="10" fillId="0" borderId="35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48" xfId="0" applyNumberFormat="1" applyFont="1" applyFill="1" applyBorder="1" applyAlignment="1">
      <alignment horizontal="center"/>
    </xf>
    <xf numFmtId="0" fontId="10" fillId="0" borderId="32" xfId="0" applyFont="1" applyBorder="1"/>
    <xf numFmtId="0" fontId="6" fillId="0" borderId="39" xfId="0" applyFont="1" applyBorder="1"/>
    <xf numFmtId="0" fontId="5" fillId="0" borderId="35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4" xfId="0" applyNumberFormat="1" applyFont="1" applyBorder="1" applyAlignment="1">
      <alignment horizontal="center"/>
    </xf>
    <xf numFmtId="0" fontId="5" fillId="0" borderId="27" xfId="1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7" fillId="3" borderId="5" xfId="0" applyFont="1" applyFill="1" applyBorder="1" applyAlignment="1"/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2" fontId="7" fillId="4" borderId="48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4" xfId="0" applyFont="1" applyBorder="1" applyAlignment="1">
      <alignment wrapText="1"/>
    </xf>
    <xf numFmtId="0" fontId="7" fillId="2" borderId="36" xfId="0" applyFont="1" applyFill="1" applyBorder="1" applyAlignment="1"/>
    <xf numFmtId="0" fontId="10" fillId="0" borderId="4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" fontId="7" fillId="0" borderId="36" xfId="0" applyNumberFormat="1" applyFont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0" fontId="9" fillId="0" borderId="29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9" fillId="3" borderId="35" xfId="0" applyFont="1" applyFill="1" applyBorder="1" applyAlignment="1">
      <alignment horizontal="center"/>
    </xf>
    <xf numFmtId="0" fontId="9" fillId="0" borderId="45" xfId="0" applyFont="1" applyBorder="1"/>
    <xf numFmtId="0" fontId="10" fillId="0" borderId="23" xfId="0" applyFont="1" applyBorder="1" applyAlignment="1">
      <alignment horizontal="center" wrapText="1"/>
    </xf>
    <xf numFmtId="0" fontId="10" fillId="0" borderId="34" xfId="0" applyFont="1" applyBorder="1" applyAlignment="1">
      <alignment horizontal="left" wrapText="1"/>
    </xf>
    <xf numFmtId="0" fontId="10" fillId="0" borderId="35" xfId="0" applyFont="1" applyBorder="1" applyAlignment="1">
      <alignment horizontal="left" wrapText="1"/>
    </xf>
    <xf numFmtId="0" fontId="9" fillId="3" borderId="37" xfId="0" applyFont="1" applyFill="1" applyBorder="1" applyAlignment="1">
      <alignment horizontal="center"/>
    </xf>
    <xf numFmtId="0" fontId="10" fillId="3" borderId="35" xfId="0" applyFont="1" applyFill="1" applyBorder="1" applyAlignment="1">
      <alignment wrapText="1"/>
    </xf>
    <xf numFmtId="0" fontId="10" fillId="2" borderId="35" xfId="0" applyFont="1" applyFill="1" applyBorder="1" applyAlignment="1">
      <alignment wrapText="1"/>
    </xf>
    <xf numFmtId="0" fontId="9" fillId="2" borderId="35" xfId="0" applyFont="1" applyFill="1" applyBorder="1" applyAlignment="1">
      <alignment horizontal="center"/>
    </xf>
    <xf numFmtId="0" fontId="1" fillId="0" borderId="0" xfId="0" applyFont="1" applyBorder="1"/>
    <xf numFmtId="0" fontId="6" fillId="2" borderId="36" xfId="0" applyFont="1" applyFill="1" applyBorder="1" applyAlignment="1">
      <alignment horizontal="center"/>
    </xf>
    <xf numFmtId="2" fontId="6" fillId="2" borderId="36" xfId="0" applyNumberFormat="1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3" borderId="35" xfId="1" applyFont="1" applyFill="1" applyBorder="1" applyAlignment="1">
      <alignment horizontal="center"/>
    </xf>
    <xf numFmtId="0" fontId="10" fillId="0" borderId="53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 wrapText="1"/>
    </xf>
    <xf numFmtId="0" fontId="17" fillId="2" borderId="0" xfId="0" applyFont="1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0" borderId="49" xfId="0" applyFont="1" applyFill="1" applyBorder="1" applyAlignment="1">
      <alignment horizontal="left"/>
    </xf>
    <xf numFmtId="0" fontId="10" fillId="0" borderId="49" xfId="0" applyFont="1" applyBorder="1" applyAlignment="1">
      <alignment horizontal="left"/>
    </xf>
    <xf numFmtId="0" fontId="10" fillId="0" borderId="35" xfId="0" applyFont="1" applyFill="1" applyBorder="1" applyAlignment="1">
      <alignment horizontal="left" wrapText="1"/>
    </xf>
    <xf numFmtId="0" fontId="10" fillId="2" borderId="37" xfId="0" applyFont="1" applyFill="1" applyBorder="1" applyAlignment="1"/>
    <xf numFmtId="0" fontId="10" fillId="0" borderId="34" xfId="0" applyFont="1" applyBorder="1" applyAlignment="1"/>
    <xf numFmtId="0" fontId="10" fillId="2" borderId="48" xfId="0" applyFont="1" applyFill="1" applyBorder="1" applyAlignment="1"/>
    <xf numFmtId="164" fontId="6" fillId="2" borderId="35" xfId="0" applyNumberFormat="1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5" fillId="2" borderId="49" xfId="1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48" xfId="0" applyNumberFormat="1" applyFont="1" applyFill="1" applyBorder="1" applyAlignment="1">
      <alignment horizontal="center"/>
    </xf>
    <xf numFmtId="164" fontId="6" fillId="2" borderId="48" xfId="0" applyNumberFormat="1" applyFont="1" applyFill="1" applyBorder="1" applyAlignment="1">
      <alignment horizontal="center"/>
    </xf>
    <xf numFmtId="0" fontId="10" fillId="2" borderId="44" xfId="0" applyFont="1" applyFill="1" applyBorder="1"/>
    <xf numFmtId="0" fontId="9" fillId="4" borderId="35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47" xfId="0" applyFont="1" applyFill="1" applyBorder="1" applyAlignment="1">
      <alignment horizontal="center"/>
    </xf>
    <xf numFmtId="0" fontId="9" fillId="3" borderId="47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2" fontId="7" fillId="3" borderId="37" xfId="0" applyNumberFormat="1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10" fillId="2" borderId="49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3" xfId="0" applyFont="1" applyBorder="1" applyAlignment="1">
      <alignment horizontal="left"/>
    </xf>
    <xf numFmtId="0" fontId="5" fillId="3" borderId="27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4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5" xfId="0" applyFont="1" applyFill="1" applyBorder="1" applyAlignment="1">
      <alignment horizontal="left"/>
    </xf>
    <xf numFmtId="0" fontId="6" fillId="3" borderId="27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left"/>
    </xf>
    <xf numFmtId="0" fontId="7" fillId="4" borderId="35" xfId="0" applyFont="1" applyFill="1" applyBorder="1" applyAlignment="1">
      <alignment horizontal="left"/>
    </xf>
    <xf numFmtId="0" fontId="10" fillId="3" borderId="47" xfId="0" applyFont="1" applyFill="1" applyBorder="1" applyAlignment="1">
      <alignment horizontal="left"/>
    </xf>
    <xf numFmtId="0" fontId="6" fillId="3" borderId="37" xfId="0" applyFont="1" applyFill="1" applyBorder="1" applyAlignment="1">
      <alignment horizontal="center"/>
    </xf>
    <xf numFmtId="0" fontId="6" fillId="3" borderId="47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7" fillId="4" borderId="36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164" fontId="6" fillId="4" borderId="48" xfId="0" applyNumberFormat="1" applyFont="1" applyFill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2" borderId="49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5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2" borderId="2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5" fillId="4" borderId="27" xfId="1" applyFont="1" applyFill="1" applyBorder="1" applyAlignment="1">
      <alignment horizontal="center" wrapText="1"/>
    </xf>
    <xf numFmtId="0" fontId="5" fillId="4" borderId="14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2" fillId="2" borderId="34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left"/>
    </xf>
    <xf numFmtId="0" fontId="10" fillId="2" borderId="41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10" fillId="0" borderId="53" xfId="0" applyFont="1" applyBorder="1" applyAlignment="1">
      <alignment horizontal="left"/>
    </xf>
    <xf numFmtId="0" fontId="7" fillId="2" borderId="37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37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0" xfId="0" applyFont="1" applyFill="1" applyBorder="1" applyAlignment="1">
      <alignment wrapText="1"/>
    </xf>
    <xf numFmtId="0" fontId="9" fillId="2" borderId="36" xfId="0" applyFont="1" applyFill="1" applyBorder="1" applyAlignment="1"/>
    <xf numFmtId="2" fontId="6" fillId="2" borderId="48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5" fillId="2" borderId="40" xfId="0" applyFont="1" applyFill="1" applyBorder="1" applyAlignment="1">
      <alignment horizontal="center"/>
    </xf>
    <xf numFmtId="0" fontId="6" fillId="3" borderId="49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6" fillId="4" borderId="47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2" borderId="47" xfId="0" applyFont="1" applyFill="1" applyBorder="1" applyAlignment="1"/>
    <xf numFmtId="0" fontId="9" fillId="2" borderId="48" xfId="0" applyFont="1" applyFill="1" applyBorder="1" applyAlignment="1"/>
    <xf numFmtId="0" fontId="7" fillId="0" borderId="57" xfId="0" applyFont="1" applyBorder="1" applyAlignment="1">
      <alignment horizontal="center" wrapText="1"/>
    </xf>
    <xf numFmtId="0" fontId="7" fillId="0" borderId="59" xfId="0" applyFont="1" applyBorder="1" applyAlignment="1">
      <alignment horizontal="center"/>
    </xf>
    <xf numFmtId="0" fontId="2" fillId="0" borderId="0" xfId="1"/>
    <xf numFmtId="0" fontId="6" fillId="3" borderId="6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" borderId="35" xfId="0" applyFont="1" applyFill="1" applyBorder="1" applyAlignment="1">
      <alignment horizontal="center"/>
    </xf>
    <xf numFmtId="0" fontId="6" fillId="4" borderId="4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1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left"/>
    </xf>
    <xf numFmtId="0" fontId="6" fillId="3" borderId="42" xfId="0" applyFont="1" applyFill="1" applyBorder="1" applyAlignment="1">
      <alignment horizontal="center"/>
    </xf>
    <xf numFmtId="0" fontId="10" fillId="4" borderId="49" xfId="0" applyFont="1" applyFill="1" applyBorder="1" applyAlignment="1">
      <alignment horizontal="left"/>
    </xf>
    <xf numFmtId="0" fontId="10" fillId="4" borderId="50" xfId="0" applyFont="1" applyFill="1" applyBorder="1" applyAlignment="1">
      <alignment horizontal="left"/>
    </xf>
    <xf numFmtId="0" fontId="10" fillId="4" borderId="43" xfId="0" applyFont="1" applyFill="1" applyBorder="1" applyAlignment="1">
      <alignment horizontal="center"/>
    </xf>
    <xf numFmtId="164" fontId="6" fillId="3" borderId="47" xfId="0" applyNumberFormat="1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0" fillId="3" borderId="35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2" xfId="0" applyFont="1" applyFill="1" applyBorder="1" applyAlignment="1">
      <alignment horizontal="center"/>
    </xf>
    <xf numFmtId="0" fontId="10" fillId="4" borderId="47" xfId="0" applyFont="1" applyFill="1" applyBorder="1" applyAlignment="1">
      <alignment horizontal="center"/>
    </xf>
    <xf numFmtId="0" fontId="9" fillId="4" borderId="48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3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1" xfId="0" applyNumberFormat="1" applyFont="1" applyBorder="1" applyAlignment="1">
      <alignment horizontal="center"/>
    </xf>
    <xf numFmtId="0" fontId="5" fillId="3" borderId="49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164" fontId="6" fillId="3" borderId="52" xfId="0" applyNumberFormat="1" applyFont="1" applyFill="1" applyBorder="1" applyAlignment="1">
      <alignment horizontal="center"/>
    </xf>
    <xf numFmtId="164" fontId="6" fillId="4" borderId="50" xfId="0" applyNumberFormat="1" applyFont="1" applyFill="1" applyBorder="1" applyAlignment="1">
      <alignment horizontal="center"/>
    </xf>
    <xf numFmtId="0" fontId="7" fillId="4" borderId="37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2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10" fillId="0" borderId="51" xfId="0" applyFont="1" applyBorder="1" applyAlignment="1">
      <alignment horizontal="center"/>
    </xf>
    <xf numFmtId="0" fontId="10" fillId="3" borderId="49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center"/>
    </xf>
    <xf numFmtId="0" fontId="5" fillId="4" borderId="49" xfId="1" applyFont="1" applyFill="1" applyBorder="1" applyAlignment="1">
      <alignment horizontal="center"/>
    </xf>
    <xf numFmtId="0" fontId="5" fillId="2" borderId="49" xfId="0" applyFont="1" applyFill="1" applyBorder="1" applyAlignment="1">
      <alignment horizontal="center" wrapText="1"/>
    </xf>
    <xf numFmtId="2" fontId="6" fillId="3" borderId="49" xfId="0" applyNumberFormat="1" applyFont="1" applyFill="1" applyBorder="1" applyAlignment="1">
      <alignment horizontal="center"/>
    </xf>
    <xf numFmtId="2" fontId="6" fillId="4" borderId="50" xfId="0" applyNumberFormat="1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5" fillId="3" borderId="27" xfId="1" applyFont="1" applyFill="1" applyBorder="1" applyAlignment="1">
      <alignment horizontal="center" wrapText="1"/>
    </xf>
    <xf numFmtId="0" fontId="5" fillId="3" borderId="14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47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5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5" xfId="0" applyFont="1" applyFill="1" applyBorder="1" applyAlignment="1">
      <alignment horizontal="center" wrapText="1"/>
    </xf>
    <xf numFmtId="0" fontId="10" fillId="3" borderId="3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47" xfId="0" applyFont="1" applyFill="1" applyBorder="1" applyAlignment="1">
      <alignment horizontal="left"/>
    </xf>
    <xf numFmtId="0" fontId="10" fillId="4" borderId="37" xfId="0" applyFont="1" applyFill="1" applyBorder="1" applyAlignment="1">
      <alignment horizontal="left"/>
    </xf>
    <xf numFmtId="0" fontId="7" fillId="4" borderId="47" xfId="0" applyFont="1" applyFill="1" applyBorder="1" applyAlignment="1">
      <alignment horizontal="left"/>
    </xf>
    <xf numFmtId="0" fontId="7" fillId="4" borderId="48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center" wrapText="1"/>
    </xf>
    <xf numFmtId="0" fontId="10" fillId="3" borderId="37" xfId="0" applyFont="1" applyFill="1" applyBorder="1" applyAlignment="1"/>
    <xf numFmtId="0" fontId="10" fillId="4" borderId="37" xfId="0" applyFont="1" applyFill="1" applyBorder="1" applyAlignment="1"/>
    <xf numFmtId="0" fontId="10" fillId="4" borderId="36" xfId="0" applyFont="1" applyFill="1" applyBorder="1" applyAlignment="1"/>
    <xf numFmtId="2" fontId="6" fillId="4" borderId="48" xfId="0" applyNumberFormat="1" applyFont="1" applyFill="1" applyBorder="1" applyAlignment="1">
      <alignment horizontal="center"/>
    </xf>
    <xf numFmtId="0" fontId="7" fillId="3" borderId="37" xfId="0" applyFont="1" applyFill="1" applyBorder="1" applyAlignment="1"/>
    <xf numFmtId="0" fontId="7" fillId="4" borderId="36" xfId="0" applyFont="1" applyFill="1" applyBorder="1" applyAlignment="1"/>
    <xf numFmtId="0" fontId="6" fillId="4" borderId="50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4" borderId="43" xfId="0" applyFont="1" applyFill="1" applyBorder="1" applyAlignment="1">
      <alignment horizontal="center"/>
    </xf>
    <xf numFmtId="0" fontId="6" fillId="0" borderId="31" xfId="0" applyFont="1" applyBorder="1"/>
    <xf numFmtId="0" fontId="6" fillId="0" borderId="0" xfId="0" applyFont="1" applyBorder="1"/>
    <xf numFmtId="0" fontId="10" fillId="0" borderId="24" xfId="0" applyFont="1" applyBorder="1" applyAlignment="1">
      <alignment horizontal="center"/>
    </xf>
    <xf numFmtId="0" fontId="10" fillId="0" borderId="49" xfId="0" applyFont="1" applyBorder="1" applyAlignment="1"/>
    <xf numFmtId="0" fontId="10" fillId="4" borderId="6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10" fillId="2" borderId="49" xfId="0" applyFont="1" applyFill="1" applyBorder="1" applyAlignment="1"/>
    <xf numFmtId="0" fontId="10" fillId="0" borderId="6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5" fillId="2" borderId="41" xfId="1" applyFont="1" applyFill="1" applyBorder="1" applyAlignment="1">
      <alignment horizontal="center"/>
    </xf>
    <xf numFmtId="164" fontId="7" fillId="0" borderId="36" xfId="0" applyNumberFormat="1" applyFont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4" borderId="41" xfId="0" applyFont="1" applyFill="1" applyBorder="1" applyAlignment="1">
      <alignment horizontal="center"/>
    </xf>
    <xf numFmtId="0" fontId="10" fillId="4" borderId="42" xfId="0" applyFont="1" applyFill="1" applyBorder="1" applyAlignment="1">
      <alignment horizontal="center"/>
    </xf>
    <xf numFmtId="0" fontId="5" fillId="3" borderId="41" xfId="0" applyFont="1" applyFill="1" applyBorder="1" applyAlignment="1">
      <alignment horizontal="center"/>
    </xf>
    <xf numFmtId="0" fontId="5" fillId="3" borderId="35" xfId="0" applyFont="1" applyFill="1" applyBorder="1" applyAlignment="1">
      <alignment wrapText="1"/>
    </xf>
    <xf numFmtId="164" fontId="7" fillId="3" borderId="47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3" xfId="0" applyFont="1" applyBorder="1" applyAlignment="1">
      <alignment wrapText="1"/>
    </xf>
    <xf numFmtId="0" fontId="6" fillId="0" borderId="46" xfId="0" applyFont="1" applyBorder="1"/>
    <xf numFmtId="164" fontId="7" fillId="4" borderId="36" xfId="0" applyNumberFormat="1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3" xfId="0" applyFont="1" applyFill="1" applyBorder="1" applyAlignment="1">
      <alignment horizontal="center"/>
    </xf>
    <xf numFmtId="0" fontId="10" fillId="3" borderId="63" xfId="0" applyFont="1" applyFill="1" applyBorder="1" applyAlignment="1">
      <alignment horizontal="center"/>
    </xf>
    <xf numFmtId="164" fontId="5" fillId="3" borderId="40" xfId="0" applyNumberFormat="1" applyFont="1" applyFill="1" applyBorder="1" applyAlignment="1">
      <alignment horizontal="center"/>
    </xf>
    <xf numFmtId="0" fontId="10" fillId="4" borderId="35" xfId="0" applyFont="1" applyFill="1" applyBorder="1" applyAlignment="1">
      <alignment horizontal="left" wrapText="1"/>
    </xf>
    <xf numFmtId="0" fontId="10" fillId="4" borderId="41" xfId="0" applyFont="1" applyFill="1" applyBorder="1" applyAlignment="1">
      <alignment horizontal="center" wrapText="1"/>
    </xf>
    <xf numFmtId="0" fontId="10" fillId="0" borderId="41" xfId="0" applyFont="1" applyFill="1" applyBorder="1" applyAlignment="1">
      <alignment horizontal="center" wrapText="1"/>
    </xf>
    <xf numFmtId="0" fontId="6" fillId="2" borderId="47" xfId="0" applyFont="1" applyFill="1" applyBorder="1" applyAlignment="1">
      <alignment horizontal="center"/>
    </xf>
    <xf numFmtId="0" fontId="12" fillId="2" borderId="48" xfId="0" applyFont="1" applyFill="1" applyBorder="1" applyAlignment="1">
      <alignment horizontal="center"/>
    </xf>
    <xf numFmtId="0" fontId="10" fillId="3" borderId="35" xfId="0" applyFont="1" applyFill="1" applyBorder="1" applyAlignment="1">
      <alignment horizontal="left" wrapText="1"/>
    </xf>
    <xf numFmtId="0" fontId="6" fillId="0" borderId="38" xfId="0" applyFont="1" applyBorder="1"/>
    <xf numFmtId="0" fontId="5" fillId="2" borderId="35" xfId="0" applyFont="1" applyFill="1" applyBorder="1" applyAlignment="1">
      <alignment horizontal="center" wrapText="1"/>
    </xf>
    <xf numFmtId="0" fontId="10" fillId="0" borderId="49" xfId="0" applyFont="1" applyBorder="1" applyAlignment="1">
      <alignment horizontal="center" wrapText="1"/>
    </xf>
    <xf numFmtId="0" fontId="6" fillId="0" borderId="4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5" xfId="0" applyNumberFormat="1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36" xfId="0" applyFont="1" applyFill="1" applyBorder="1"/>
    <xf numFmtId="0" fontId="10" fillId="0" borderId="50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64" fontId="7" fillId="0" borderId="36" xfId="0" applyNumberFormat="1" applyFont="1" applyFill="1" applyBorder="1" applyAlignment="1">
      <alignment horizontal="center"/>
    </xf>
    <xf numFmtId="0" fontId="11" fillId="4" borderId="54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12" fillId="2" borderId="46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2" borderId="51" xfId="0" applyFont="1" applyFill="1" applyBorder="1" applyAlignment="1">
      <alignment horizontal="center"/>
    </xf>
    <xf numFmtId="0" fontId="5" fillId="0" borderId="49" xfId="0" applyFont="1" applyBorder="1" applyAlignment="1">
      <alignment horizontal="center"/>
    </xf>
    <xf numFmtId="164" fontId="5" fillId="0" borderId="49" xfId="0" applyNumberFormat="1" applyFont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10" fillId="4" borderId="41" xfId="0" applyFont="1" applyFill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2" borderId="41" xfId="0" applyFont="1" applyFill="1" applyBorder="1" applyAlignment="1"/>
    <xf numFmtId="0" fontId="7" fillId="3" borderId="41" xfId="0" applyFont="1" applyFill="1" applyBorder="1" applyAlignment="1"/>
    <xf numFmtId="0" fontId="7" fillId="4" borderId="42" xfId="0" applyFont="1" applyFill="1" applyBorder="1" applyAlignment="1"/>
    <xf numFmtId="0" fontId="7" fillId="3" borderId="42" xfId="0" applyFont="1" applyFill="1" applyBorder="1" applyAlignment="1"/>
    <xf numFmtId="0" fontId="7" fillId="4" borderId="43" xfId="0" applyFont="1" applyFill="1" applyBorder="1" applyAlignment="1"/>
    <xf numFmtId="0" fontId="10" fillId="3" borderId="49" xfId="0" applyFont="1" applyFill="1" applyBorder="1" applyAlignment="1">
      <alignment horizontal="center" wrapText="1"/>
    </xf>
    <xf numFmtId="0" fontId="10" fillId="0" borderId="45" xfId="0" applyFont="1" applyBorder="1"/>
    <xf numFmtId="0" fontId="7" fillId="4" borderId="45" xfId="0" applyFont="1" applyFill="1" applyBorder="1" applyAlignment="1">
      <alignment horizontal="left"/>
    </xf>
    <xf numFmtId="2" fontId="5" fillId="2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wrapText="1"/>
    </xf>
    <xf numFmtId="0" fontId="10" fillId="0" borderId="35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29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29" xfId="0" applyFont="1" applyBorder="1" applyAlignment="1"/>
    <xf numFmtId="0" fontId="7" fillId="0" borderId="26" xfId="0" applyFont="1" applyBorder="1" applyAlignment="1"/>
    <xf numFmtId="0" fontId="7" fillId="0" borderId="10" xfId="0" applyFont="1" applyBorder="1" applyAlignment="1"/>
    <xf numFmtId="0" fontId="7" fillId="0" borderId="13" xfId="0" applyFont="1" applyBorder="1" applyAlignment="1"/>
    <xf numFmtId="0" fontId="7" fillId="0" borderId="38" xfId="0" applyFont="1" applyBorder="1" applyAlignment="1"/>
    <xf numFmtId="0" fontId="7" fillId="0" borderId="39" xfId="0" applyFont="1" applyBorder="1" applyAlignment="1"/>
    <xf numFmtId="0" fontId="10" fillId="0" borderId="23" xfId="0" applyFont="1" applyBorder="1" applyAlignment="1"/>
    <xf numFmtId="0" fontId="9" fillId="0" borderId="35" xfId="0" applyFont="1" applyBorder="1" applyAlignment="1"/>
    <xf numFmtId="0" fontId="9" fillId="0" borderId="5" xfId="0" applyFont="1" applyBorder="1" applyAlignment="1"/>
    <xf numFmtId="0" fontId="9" fillId="0" borderId="36" xfId="0" applyFont="1" applyBorder="1" applyAlignment="1"/>
    <xf numFmtId="0" fontId="7" fillId="2" borderId="48" xfId="0" applyFont="1" applyFill="1" applyBorder="1" applyAlignment="1"/>
    <xf numFmtId="0" fontId="9" fillId="0" borderId="48" xfId="0" applyFont="1" applyBorder="1" applyAlignment="1"/>
    <xf numFmtId="0" fontId="10" fillId="0" borderId="28" xfId="0" applyFont="1" applyBorder="1" applyAlignment="1"/>
    <xf numFmtId="0" fontId="10" fillId="0" borderId="16" xfId="0" applyFont="1" applyBorder="1" applyAlignment="1"/>
    <xf numFmtId="0" fontId="10" fillId="0" borderId="17" xfId="0" applyFont="1" applyBorder="1" applyAlignment="1"/>
    <xf numFmtId="0" fontId="9" fillId="0" borderId="28" xfId="0" applyFont="1" applyBorder="1" applyAlignment="1"/>
    <xf numFmtId="0" fontId="9" fillId="0" borderId="19" xfId="0" applyFont="1" applyBorder="1" applyAlignment="1"/>
    <xf numFmtId="0" fontId="9" fillId="0" borderId="16" xfId="0" applyFont="1" applyBorder="1" applyAlignment="1"/>
    <xf numFmtId="0" fontId="9" fillId="0" borderId="17" xfId="0" applyFont="1" applyBorder="1" applyAlignment="1"/>
    <xf numFmtId="0" fontId="10" fillId="0" borderId="56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5" fillId="3" borderId="49" xfId="0" applyFont="1" applyFill="1" applyBorder="1" applyAlignment="1"/>
    <xf numFmtId="0" fontId="10" fillId="4" borderId="49" xfId="0" applyFont="1" applyFill="1" applyBorder="1" applyAlignment="1"/>
    <xf numFmtId="0" fontId="10" fillId="0" borderId="49" xfId="0" applyFont="1" applyFill="1" applyBorder="1" applyAlignment="1"/>
    <xf numFmtId="0" fontId="10" fillId="3" borderId="49" xfId="0" applyFont="1" applyFill="1" applyBorder="1" applyAlignment="1"/>
    <xf numFmtId="0" fontId="10" fillId="4" borderId="52" xfId="0" applyFont="1" applyFill="1" applyBorder="1" applyAlignment="1"/>
    <xf numFmtId="0" fontId="10" fillId="3" borderId="52" xfId="0" applyFont="1" applyFill="1" applyBorder="1" applyAlignment="1"/>
    <xf numFmtId="0" fontId="10" fillId="4" borderId="50" xfId="0" applyFont="1" applyFill="1" applyBorder="1" applyAlignment="1"/>
    <xf numFmtId="0" fontId="10" fillId="4" borderId="48" xfId="0" applyFont="1" applyFill="1" applyBorder="1" applyAlignment="1"/>
    <xf numFmtId="0" fontId="10" fillId="2" borderId="23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5" xfId="0" applyFont="1" applyFill="1" applyBorder="1" applyAlignment="1"/>
    <xf numFmtId="0" fontId="9" fillId="2" borderId="35" xfId="0" applyFont="1" applyFill="1" applyBorder="1" applyAlignment="1"/>
    <xf numFmtId="0" fontId="9" fillId="4" borderId="37" xfId="0" applyFont="1" applyFill="1" applyBorder="1" applyAlignment="1"/>
    <xf numFmtId="0" fontId="9" fillId="3" borderId="37" xfId="0" applyFont="1" applyFill="1" applyBorder="1" applyAlignment="1"/>
    <xf numFmtId="0" fontId="9" fillId="4" borderId="36" xfId="0" applyFont="1" applyFill="1" applyBorder="1" applyAlignment="1"/>
    <xf numFmtId="0" fontId="7" fillId="4" borderId="48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2" borderId="40" xfId="0" applyFont="1" applyFill="1" applyBorder="1" applyAlignment="1"/>
    <xf numFmtId="0" fontId="10" fillId="2" borderId="53" xfId="0" applyFont="1" applyFill="1" applyBorder="1" applyAlignment="1">
      <alignment wrapText="1"/>
    </xf>
    <xf numFmtId="0" fontId="15" fillId="0" borderId="40" xfId="0" applyFont="1" applyFill="1" applyBorder="1" applyAlignment="1">
      <alignment horizontal="center" wrapText="1"/>
    </xf>
    <xf numFmtId="0" fontId="9" fillId="0" borderId="38" xfId="0" applyFont="1" applyBorder="1" applyAlignment="1"/>
    <xf numFmtId="0" fontId="6" fillId="0" borderId="45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48" xfId="0" applyFont="1" applyBorder="1" applyAlignment="1"/>
    <xf numFmtId="0" fontId="10" fillId="0" borderId="36" xfId="0" applyFont="1" applyBorder="1" applyAlignment="1"/>
    <xf numFmtId="0" fontId="10" fillId="0" borderId="23" xfId="0" applyFont="1" applyFill="1" applyBorder="1" applyAlignment="1"/>
    <xf numFmtId="0" fontId="10" fillId="0" borderId="34" xfId="0" applyFont="1" applyFill="1" applyBorder="1" applyAlignment="1">
      <alignment wrapText="1"/>
    </xf>
    <xf numFmtId="0" fontId="15" fillId="0" borderId="23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4" borderId="5" xfId="0" applyFont="1" applyFill="1" applyBorder="1" applyAlignment="1"/>
    <xf numFmtId="0" fontId="9" fillId="3" borderId="47" xfId="0" applyFont="1" applyFill="1" applyBorder="1" applyAlignment="1"/>
    <xf numFmtId="0" fontId="9" fillId="4" borderId="48" xfId="0" applyFont="1" applyFill="1" applyBorder="1" applyAlignment="1"/>
    <xf numFmtId="0" fontId="9" fillId="4" borderId="43" xfId="0" applyFont="1" applyFill="1" applyBorder="1" applyAlignment="1"/>
    <xf numFmtId="0" fontId="9" fillId="4" borderId="50" xfId="0" applyFont="1" applyFill="1" applyBorder="1" applyAlignment="1"/>
    <xf numFmtId="0" fontId="9" fillId="4" borderId="28" xfId="0" applyFont="1" applyFill="1" applyBorder="1" applyAlignment="1"/>
    <xf numFmtId="0" fontId="9" fillId="4" borderId="16" xfId="0" applyFont="1" applyFill="1" applyBorder="1" applyAlignment="1"/>
    <xf numFmtId="0" fontId="9" fillId="4" borderId="17" xfId="0" applyFont="1" applyFill="1" applyBorder="1" applyAlignment="1"/>
    <xf numFmtId="0" fontId="8" fillId="0" borderId="38" xfId="0" applyFont="1" applyBorder="1" applyAlignment="1"/>
    <xf numFmtId="0" fontId="9" fillId="0" borderId="44" xfId="0" applyFont="1" applyBorder="1" applyAlignment="1"/>
    <xf numFmtId="0" fontId="7" fillId="0" borderId="44" xfId="0" applyFont="1" applyBorder="1" applyAlignment="1"/>
    <xf numFmtId="0" fontId="6" fillId="0" borderId="0" xfId="0" applyFont="1" applyBorder="1" applyAlignment="1"/>
    <xf numFmtId="0" fontId="7" fillId="0" borderId="46" xfId="0" applyFont="1" applyBorder="1" applyAlignment="1"/>
    <xf numFmtId="0" fontId="10" fillId="0" borderId="51" xfId="0" applyFont="1" applyBorder="1" applyAlignment="1"/>
    <xf numFmtId="0" fontId="10" fillId="0" borderId="5" xfId="0" applyFont="1" applyFill="1" applyBorder="1" applyAlignment="1">
      <alignment wrapText="1"/>
    </xf>
    <xf numFmtId="0" fontId="9" fillId="0" borderId="18" xfId="0" applyFont="1" applyBorder="1" applyAlignment="1"/>
    <xf numFmtId="0" fontId="6" fillId="0" borderId="44" xfId="0" applyFont="1" applyBorder="1" applyAlignment="1"/>
    <xf numFmtId="0" fontId="15" fillId="0" borderId="24" xfId="0" applyFont="1" applyFill="1" applyBorder="1" applyAlignment="1">
      <alignment horizontal="center" wrapText="1"/>
    </xf>
    <xf numFmtId="0" fontId="6" fillId="0" borderId="35" xfId="0" applyFont="1" applyBorder="1" applyAlignment="1"/>
    <xf numFmtId="0" fontId="10" fillId="0" borderId="34" xfId="0" applyFont="1" applyFill="1" applyBorder="1" applyAlignment="1"/>
    <xf numFmtId="0" fontId="15" fillId="0" borderId="34" xfId="0" applyFont="1" applyFill="1" applyBorder="1" applyAlignment="1">
      <alignment horizontal="center" wrapText="1"/>
    </xf>
    <xf numFmtId="0" fontId="10" fillId="2" borderId="34" xfId="0" applyFont="1" applyFill="1" applyBorder="1" applyAlignment="1"/>
    <xf numFmtId="0" fontId="7" fillId="0" borderId="45" xfId="0" applyFont="1" applyBorder="1" applyAlignment="1"/>
    <xf numFmtId="0" fontId="10" fillId="0" borderId="31" xfId="0" applyFont="1" applyFill="1" applyBorder="1"/>
    <xf numFmtId="0" fontId="10" fillId="0" borderId="41" xfId="0" applyFont="1" applyBorder="1" applyAlignment="1"/>
    <xf numFmtId="0" fontId="10" fillId="0" borderId="23" xfId="0" applyFont="1" applyBorder="1" applyAlignment="1">
      <alignment wrapText="1"/>
    </xf>
    <xf numFmtId="0" fontId="15" fillId="0" borderId="51" xfId="0" applyFont="1" applyBorder="1" applyAlignment="1">
      <alignment horizontal="center" wrapText="1"/>
    </xf>
    <xf numFmtId="0" fontId="9" fillId="3" borderId="5" xfId="0" applyFont="1" applyFill="1" applyBorder="1" applyAlignment="1"/>
    <xf numFmtId="0" fontId="9" fillId="4" borderId="47" xfId="0" applyFont="1" applyFill="1" applyBorder="1" applyAlignment="1"/>
    <xf numFmtId="0" fontId="7" fillId="2" borderId="47" xfId="0" applyFont="1" applyFill="1" applyBorder="1" applyAlignment="1"/>
    <xf numFmtId="0" fontId="10" fillId="0" borderId="24" xfId="0" applyFont="1" applyBorder="1" applyAlignment="1"/>
    <xf numFmtId="0" fontId="10" fillId="0" borderId="41" xfId="0" applyFont="1" applyFill="1" applyBorder="1" applyAlignment="1"/>
    <xf numFmtId="0" fontId="10" fillId="3" borderId="41" xfId="0" applyFont="1" applyFill="1" applyBorder="1" applyAlignment="1"/>
    <xf numFmtId="0" fontId="10" fillId="4" borderId="41" xfId="0" applyFont="1" applyFill="1" applyBorder="1" applyAlignment="1"/>
    <xf numFmtId="0" fontId="9" fillId="3" borderId="41" xfId="0" applyFont="1" applyFill="1" applyBorder="1" applyAlignment="1"/>
    <xf numFmtId="0" fontId="9" fillId="4" borderId="42" xfId="0" applyFont="1" applyFill="1" applyBorder="1" applyAlignment="1"/>
    <xf numFmtId="0" fontId="9" fillId="3" borderId="42" xfId="0" applyFont="1" applyFill="1" applyBorder="1" applyAlignment="1"/>
    <xf numFmtId="0" fontId="10" fillId="4" borderId="47" xfId="0" applyFont="1" applyFill="1" applyBorder="1" applyAlignment="1"/>
    <xf numFmtId="0" fontId="10" fillId="3" borderId="47" xfId="0" applyFont="1" applyFill="1" applyBorder="1" applyAlignment="1"/>
    <xf numFmtId="0" fontId="9" fillId="2" borderId="5" xfId="0" applyFont="1" applyFill="1" applyBorder="1" applyAlignment="1"/>
    <xf numFmtId="0" fontId="8" fillId="0" borderId="30" xfId="0" applyFont="1" applyBorder="1" applyAlignment="1"/>
    <xf numFmtId="0" fontId="10" fillId="2" borderId="42" xfId="0" applyFont="1" applyFill="1" applyBorder="1" applyAlignment="1"/>
    <xf numFmtId="0" fontId="9" fillId="2" borderId="43" xfId="0" applyFont="1" applyFill="1" applyBorder="1" applyAlignment="1"/>
    <xf numFmtId="0" fontId="6" fillId="0" borderId="29" xfId="0" applyFont="1" applyBorder="1" applyAlignment="1"/>
    <xf numFmtId="0" fontId="7" fillId="0" borderId="29" xfId="0" applyFont="1" applyBorder="1" applyAlignment="1"/>
    <xf numFmtId="0" fontId="7" fillId="0" borderId="32" xfId="0" applyFont="1" applyBorder="1" applyAlignment="1"/>
    <xf numFmtId="0" fontId="10" fillId="0" borderId="49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0" xfId="0" applyFont="1" applyBorder="1" applyAlignment="1">
      <alignment horizontal="center" wrapText="1"/>
    </xf>
    <xf numFmtId="0" fontId="9" fillId="0" borderId="49" xfId="0" applyFont="1" applyBorder="1" applyAlignment="1"/>
    <xf numFmtId="0" fontId="10" fillId="3" borderId="56" xfId="0" applyFont="1" applyFill="1" applyBorder="1" applyAlignment="1"/>
    <xf numFmtId="0" fontId="9" fillId="2" borderId="37" xfId="0" applyFont="1" applyFill="1" applyBorder="1" applyAlignment="1"/>
    <xf numFmtId="0" fontId="10" fillId="2" borderId="24" xfId="0" applyFont="1" applyFill="1" applyBorder="1" applyAlignment="1">
      <alignment wrapText="1"/>
    </xf>
    <xf numFmtId="0" fontId="15" fillId="2" borderId="24" xfId="0" applyFont="1" applyFill="1" applyBorder="1" applyAlignment="1">
      <alignment horizontal="center" wrapText="1"/>
    </xf>
    <xf numFmtId="0" fontId="10" fillId="2" borderId="41" xfId="0" applyFont="1" applyFill="1" applyBorder="1" applyAlignment="1">
      <alignment wrapText="1"/>
    </xf>
    <xf numFmtId="0" fontId="10" fillId="2" borderId="41" xfId="0" applyFont="1" applyFill="1" applyBorder="1" applyAlignment="1">
      <alignment horizontal="center" wrapText="1"/>
    </xf>
    <xf numFmtId="0" fontId="10" fillId="3" borderId="41" xfId="0" applyFont="1" applyFill="1" applyBorder="1" applyAlignment="1">
      <alignment wrapText="1"/>
    </xf>
    <xf numFmtId="0" fontId="10" fillId="3" borderId="41" xfId="0" applyFont="1" applyFill="1" applyBorder="1" applyAlignment="1">
      <alignment horizontal="center" wrapText="1"/>
    </xf>
    <xf numFmtId="0" fontId="10" fillId="2" borderId="28" xfId="0" applyFont="1" applyFill="1" applyBorder="1" applyAlignment="1"/>
    <xf numFmtId="0" fontId="10" fillId="2" borderId="16" xfId="0" applyFont="1" applyFill="1" applyBorder="1" applyAlignment="1"/>
    <xf numFmtId="0" fontId="10" fillId="2" borderId="17" xfId="0" applyFont="1" applyFill="1" applyBorder="1" applyAlignment="1"/>
    <xf numFmtId="0" fontId="5" fillId="3" borderId="23" xfId="0" applyFont="1" applyFill="1" applyBorder="1" applyAlignment="1">
      <alignment horizontal="center"/>
    </xf>
    <xf numFmtId="164" fontId="7" fillId="4" borderId="47" xfId="0" applyNumberFormat="1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7" fillId="4" borderId="45" xfId="0" applyFont="1" applyFill="1" applyBorder="1" applyAlignment="1"/>
    <xf numFmtId="0" fontId="10" fillId="2" borderId="56" xfId="0" applyFont="1" applyFill="1" applyBorder="1" applyAlignment="1"/>
    <xf numFmtId="0" fontId="10" fillId="2" borderId="49" xfId="0" applyFont="1" applyFill="1" applyBorder="1" applyAlignment="1">
      <alignment horizontal="left"/>
    </xf>
    <xf numFmtId="0" fontId="9" fillId="2" borderId="50" xfId="0" applyFont="1" applyFill="1" applyBorder="1" applyAlignment="1"/>
    <xf numFmtId="0" fontId="9" fillId="4" borderId="43" xfId="0" applyFont="1" applyFill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9" fillId="0" borderId="30" xfId="0" applyFont="1" applyBorder="1" applyAlignment="1"/>
    <xf numFmtId="0" fontId="10" fillId="2" borderId="63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7" fillId="0" borderId="30" xfId="0" applyFont="1" applyBorder="1" applyAlignment="1"/>
    <xf numFmtId="0" fontId="6" fillId="0" borderId="46" xfId="0" applyFont="1" applyBorder="1" applyAlignment="1">
      <alignment horizontal="center"/>
    </xf>
    <xf numFmtId="0" fontId="9" fillId="3" borderId="41" xfId="0" applyFont="1" applyFill="1" applyBorder="1" applyAlignment="1">
      <alignment horizontal="center"/>
    </xf>
    <xf numFmtId="0" fontId="8" fillId="4" borderId="42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8" fillId="4" borderId="43" xfId="0" applyFont="1" applyFill="1" applyBorder="1" applyAlignment="1">
      <alignment horizontal="center"/>
    </xf>
    <xf numFmtId="0" fontId="6" fillId="0" borderId="46" xfId="0" applyFont="1" applyBorder="1" applyAlignment="1"/>
    <xf numFmtId="0" fontId="7" fillId="0" borderId="61" xfId="0" applyFont="1" applyBorder="1" applyAlignment="1"/>
    <xf numFmtId="0" fontId="7" fillId="0" borderId="62" xfId="0" applyFont="1" applyBorder="1" applyAlignment="1"/>
    <xf numFmtId="0" fontId="7" fillId="0" borderId="60" xfId="0" applyFont="1" applyBorder="1" applyAlignment="1"/>
    <xf numFmtId="0" fontId="6" fillId="0" borderId="39" xfId="0" applyFont="1" applyBorder="1" applyAlignment="1"/>
    <xf numFmtId="0" fontId="6" fillId="0" borderId="44" xfId="0" applyFont="1" applyBorder="1" applyAlignment="1"/>
    <xf numFmtId="0" fontId="6" fillId="0" borderId="32" xfId="0" applyFont="1" applyBorder="1" applyAlignment="1">
      <alignment horizontal="center"/>
    </xf>
    <xf numFmtId="0" fontId="7" fillId="0" borderId="61" xfId="0" applyFont="1" applyBorder="1"/>
    <xf numFmtId="0" fontId="7" fillId="0" borderId="62" xfId="0" applyFont="1" applyBorder="1"/>
    <xf numFmtId="0" fontId="7" fillId="0" borderId="60" xfId="0" applyFont="1" applyBorder="1"/>
    <xf numFmtId="0" fontId="7" fillId="0" borderId="57" xfId="0" applyFont="1" applyBorder="1" applyAlignment="1"/>
    <xf numFmtId="0" fontId="7" fillId="0" borderId="58" xfId="0" applyFont="1" applyBorder="1" applyAlignment="1"/>
    <xf numFmtId="0" fontId="7" fillId="0" borderId="64" xfId="0" applyFont="1" applyBorder="1" applyAlignment="1"/>
    <xf numFmtId="0" fontId="6" fillId="0" borderId="33" xfId="0" applyFont="1" applyBorder="1" applyAlignment="1"/>
    <xf numFmtId="0" fontId="7" fillId="0" borderId="31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10" fillId="3" borderId="63" xfId="0" applyFont="1" applyFill="1" applyBorder="1" applyAlignment="1"/>
    <xf numFmtId="0" fontId="5" fillId="3" borderId="24" xfId="0" applyFont="1" applyFill="1" applyBorder="1" applyAlignment="1">
      <alignment horizontal="center"/>
    </xf>
    <xf numFmtId="0" fontId="6" fillId="0" borderId="31" xfId="0" applyFont="1" applyBorder="1" applyAlignment="1"/>
    <xf numFmtId="0" fontId="10" fillId="2" borderId="34" xfId="0" applyFont="1" applyFill="1" applyBorder="1" applyAlignment="1">
      <alignment wrapText="1"/>
    </xf>
    <xf numFmtId="0" fontId="7" fillId="0" borderId="66" xfId="0" applyFont="1" applyBorder="1" applyAlignment="1"/>
    <xf numFmtId="0" fontId="10" fillId="0" borderId="42" xfId="0" applyFont="1" applyBorder="1" applyAlignment="1">
      <alignment horizontal="center"/>
    </xf>
    <xf numFmtId="0" fontId="9" fillId="4" borderId="41" xfId="0" applyFont="1" applyFill="1" applyBorder="1" applyAlignment="1">
      <alignment horizontal="center"/>
    </xf>
    <xf numFmtId="0" fontId="10" fillId="0" borderId="37" xfId="0" applyFont="1" applyBorder="1" applyAlignment="1"/>
    <xf numFmtId="0" fontId="9" fillId="2" borderId="41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2" xfId="0" applyFont="1" applyFill="1" applyBorder="1" applyAlignment="1">
      <alignment horizontal="center"/>
    </xf>
    <xf numFmtId="0" fontId="7" fillId="0" borderId="57" xfId="0" applyFont="1" applyBorder="1"/>
    <xf numFmtId="0" fontId="7" fillId="0" borderId="58" xfId="0" applyFont="1" applyBorder="1"/>
    <xf numFmtId="0" fontId="7" fillId="0" borderId="64" xfId="0" applyFont="1" applyBorder="1"/>
    <xf numFmtId="0" fontId="10" fillId="2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7" fillId="0" borderId="0" xfId="1" applyFont="1" applyAlignment="1">
      <alignment horizontal="center"/>
    </xf>
    <xf numFmtId="0" fontId="10" fillId="3" borderId="31" xfId="0" applyFont="1" applyFill="1" applyBorder="1"/>
    <xf numFmtId="0" fontId="10" fillId="4" borderId="31" xfId="0" applyFont="1" applyFill="1" applyBorder="1"/>
    <xf numFmtId="0" fontId="10" fillId="4" borderId="32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0" fontId="20" fillId="3" borderId="0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3" fillId="0" borderId="0" xfId="0" applyFont="1"/>
    <xf numFmtId="0" fontId="20" fillId="2" borderId="0" xfId="0" applyFont="1" applyFill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0" fillId="0" borderId="0" xfId="0" applyFont="1" applyBorder="1"/>
    <xf numFmtId="0" fontId="10" fillId="4" borderId="31" xfId="0" applyFont="1" applyFill="1" applyBorder="1" applyAlignment="1">
      <alignment horizontal="center"/>
    </xf>
    <xf numFmtId="0" fontId="10" fillId="0" borderId="51" xfId="0" applyFont="1" applyFill="1" applyBorder="1" applyAlignment="1">
      <alignment wrapText="1"/>
    </xf>
    <xf numFmtId="0" fontId="10" fillId="2" borderId="49" xfId="0" applyFont="1" applyFill="1" applyBorder="1" applyAlignment="1">
      <alignment wrapText="1"/>
    </xf>
    <xf numFmtId="0" fontId="7" fillId="2" borderId="49" xfId="0" applyFont="1" applyFill="1" applyBorder="1" applyAlignment="1"/>
    <xf numFmtId="0" fontId="7" fillId="2" borderId="50" xfId="0" applyFont="1" applyFill="1" applyBorder="1" applyAlignment="1"/>
    <xf numFmtId="0" fontId="9" fillId="0" borderId="35" xfId="0" applyFont="1" applyBorder="1"/>
    <xf numFmtId="0" fontId="10" fillId="0" borderId="37" xfId="0" applyFont="1" applyBorder="1"/>
    <xf numFmtId="0" fontId="7" fillId="0" borderId="35" xfId="0" applyFont="1" applyFill="1" applyBorder="1" applyAlignment="1"/>
    <xf numFmtId="0" fontId="6" fillId="0" borderId="35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5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4" borderId="35" xfId="0" applyFont="1" applyFill="1" applyBorder="1" applyAlignment="1">
      <alignment horizontal="center"/>
    </xf>
    <xf numFmtId="0" fontId="5" fillId="4" borderId="41" xfId="1" applyFont="1" applyFill="1" applyBorder="1" applyAlignment="1">
      <alignment horizontal="center"/>
    </xf>
    <xf numFmtId="0" fontId="5" fillId="3" borderId="41" xfId="1" applyFont="1" applyFill="1" applyBorder="1" applyAlignment="1">
      <alignment horizontal="center"/>
    </xf>
    <xf numFmtId="0" fontId="10" fillId="3" borderId="43" xfId="0" applyFont="1" applyFill="1" applyBorder="1" applyAlignment="1">
      <alignment horizontal="center"/>
    </xf>
    <xf numFmtId="0" fontId="10" fillId="3" borderId="48" xfId="0" applyFont="1" applyFill="1" applyBorder="1" applyAlignment="1"/>
    <xf numFmtId="0" fontId="7" fillId="3" borderId="36" xfId="0" applyFont="1" applyFill="1" applyBorder="1" applyAlignment="1"/>
    <xf numFmtId="0" fontId="10" fillId="3" borderId="48" xfId="0" applyFont="1" applyFill="1" applyBorder="1" applyAlignment="1">
      <alignment horizontal="center"/>
    </xf>
    <xf numFmtId="0" fontId="10" fillId="3" borderId="36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164" fontId="7" fillId="3" borderId="36" xfId="0" applyNumberFormat="1" applyFont="1" applyFill="1" applyBorder="1" applyAlignment="1">
      <alignment horizontal="center"/>
    </xf>
    <xf numFmtId="0" fontId="5" fillId="3" borderId="34" xfId="0" applyFont="1" applyFill="1" applyBorder="1" applyAlignment="1">
      <alignment horizontal="center"/>
    </xf>
    <xf numFmtId="0" fontId="10" fillId="3" borderId="41" xfId="0" applyFont="1" applyFill="1" applyBorder="1" applyAlignment="1">
      <alignment horizontal="left"/>
    </xf>
    <xf numFmtId="0" fontId="10" fillId="4" borderId="41" xfId="0" applyFont="1" applyFill="1" applyBorder="1" applyAlignment="1">
      <alignment horizontal="left"/>
    </xf>
    <xf numFmtId="164" fontId="7" fillId="3" borderId="49" xfId="0" applyNumberFormat="1" applyFont="1" applyFill="1" applyBorder="1" applyAlignment="1">
      <alignment horizontal="center"/>
    </xf>
    <xf numFmtId="0" fontId="10" fillId="4" borderId="43" xfId="0" applyFont="1" applyFill="1" applyBorder="1" applyAlignment="1">
      <alignment horizontal="left"/>
    </xf>
    <xf numFmtId="164" fontId="7" fillId="4" borderId="50" xfId="0" applyNumberFormat="1" applyFont="1" applyFill="1" applyBorder="1" applyAlignment="1">
      <alignment horizontal="center"/>
    </xf>
    <xf numFmtId="164" fontId="7" fillId="2" borderId="49" xfId="0" applyNumberFormat="1" applyFont="1" applyFill="1" applyBorder="1" applyAlignment="1">
      <alignment horizontal="center"/>
    </xf>
    <xf numFmtId="164" fontId="7" fillId="2" borderId="50" xfId="0" applyNumberFormat="1" applyFont="1" applyFill="1" applyBorder="1" applyAlignment="1">
      <alignment horizontal="center"/>
    </xf>
    <xf numFmtId="0" fontId="10" fillId="0" borderId="41" xfId="0" applyFont="1" applyBorder="1" applyAlignment="1">
      <alignment horizontal="center" wrapText="1"/>
    </xf>
    <xf numFmtId="0" fontId="7" fillId="2" borderId="49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left"/>
    </xf>
    <xf numFmtId="0" fontId="10" fillId="2" borderId="53" xfId="0" applyFont="1" applyFill="1" applyBorder="1" applyAlignment="1">
      <alignment horizontal="left"/>
    </xf>
    <xf numFmtId="0" fontId="5" fillId="0" borderId="27" xfId="1" applyFont="1" applyBorder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4" xfId="1" applyFont="1" applyBorder="1" applyAlignment="1">
      <alignment horizontal="center" wrapText="1"/>
    </xf>
    <xf numFmtId="0" fontId="5" fillId="0" borderId="5" xfId="1" applyFont="1" applyBorder="1" applyAlignment="1">
      <alignment horizontal="center" wrapText="1"/>
    </xf>
    <xf numFmtId="0" fontId="9" fillId="3" borderId="49" xfId="0" applyFont="1" applyFill="1" applyBorder="1" applyAlignment="1"/>
    <xf numFmtId="0" fontId="9" fillId="4" borderId="52" xfId="0" applyFont="1" applyFill="1" applyBorder="1" applyAlignment="1"/>
    <xf numFmtId="0" fontId="9" fillId="3" borderId="52" xfId="0" applyFont="1" applyFill="1" applyBorder="1" applyAlignment="1"/>
    <xf numFmtId="0" fontId="5" fillId="0" borderId="5" xfId="1" applyFont="1" applyFill="1" applyBorder="1" applyAlignment="1">
      <alignment horizontal="center"/>
    </xf>
    <xf numFmtId="0" fontId="13" fillId="3" borderId="35" xfId="0" applyFont="1" applyFill="1" applyBorder="1" applyAlignment="1">
      <alignment horizontal="center"/>
    </xf>
    <xf numFmtId="0" fontId="13" fillId="4" borderId="35" xfId="0" applyFont="1" applyFill="1" applyBorder="1" applyAlignment="1">
      <alignment horizontal="center"/>
    </xf>
    <xf numFmtId="0" fontId="7" fillId="3" borderId="41" xfId="0" applyFont="1" applyFill="1" applyBorder="1" applyAlignment="1">
      <alignment horizontal="left"/>
    </xf>
    <xf numFmtId="0" fontId="5" fillId="3" borderId="47" xfId="0" applyFont="1" applyFill="1" applyBorder="1" applyAlignment="1">
      <alignment horizontal="center"/>
    </xf>
    <xf numFmtId="0" fontId="7" fillId="4" borderId="41" xfId="0" applyFont="1" applyFill="1" applyBorder="1" applyAlignment="1">
      <alignment horizontal="left"/>
    </xf>
    <xf numFmtId="0" fontId="5" fillId="4" borderId="47" xfId="0" applyFont="1" applyFill="1" applyBorder="1" applyAlignment="1">
      <alignment horizontal="center"/>
    </xf>
    <xf numFmtId="2" fontId="6" fillId="3" borderId="47" xfId="0" applyNumberFormat="1" applyFont="1" applyFill="1" applyBorder="1" applyAlignment="1">
      <alignment horizontal="center" wrapText="1"/>
    </xf>
    <xf numFmtId="0" fontId="13" fillId="4" borderId="36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left"/>
    </xf>
    <xf numFmtId="0" fontId="6" fillId="4" borderId="14" xfId="0" applyFont="1" applyFill="1" applyBorder="1" applyAlignment="1">
      <alignment horizontal="center"/>
    </xf>
    <xf numFmtId="0" fontId="6" fillId="4" borderId="27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5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5" fillId="5" borderId="27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49" xfId="0" applyFont="1" applyFill="1" applyBorder="1" applyAlignment="1">
      <alignment horizontal="center" wrapText="1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47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5" fillId="4" borderId="67" xfId="0" applyFont="1" applyFill="1" applyBorder="1" applyAlignment="1">
      <alignment horizontal="center"/>
    </xf>
    <xf numFmtId="0" fontId="5" fillId="4" borderId="68" xfId="0" applyFont="1" applyFill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10" fillId="0" borderId="34" xfId="0" applyFont="1" applyBorder="1"/>
    <xf numFmtId="0" fontId="10" fillId="3" borderId="35" xfId="0" applyFont="1" applyFill="1" applyBorder="1" applyAlignment="1">
      <alignment horizontal="right"/>
    </xf>
    <xf numFmtId="0" fontId="10" fillId="4" borderId="35" xfId="0" applyFont="1" applyFill="1" applyBorder="1" applyAlignment="1">
      <alignment horizontal="right"/>
    </xf>
    <xf numFmtId="0" fontId="10" fillId="0" borderId="35" xfId="0" applyFont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6" fillId="3" borderId="3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4" xfId="0" applyFont="1" applyFill="1" applyBorder="1" applyAlignment="1">
      <alignment horizontal="center" wrapText="1"/>
    </xf>
    <xf numFmtId="0" fontId="7" fillId="4" borderId="5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4" borderId="14" xfId="0" applyFont="1" applyFill="1" applyBorder="1" applyAlignment="1">
      <alignment horizontal="center" wrapText="1"/>
    </xf>
    <xf numFmtId="2" fontId="7" fillId="3" borderId="35" xfId="0" applyNumberFormat="1" applyFont="1" applyFill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9" fillId="0" borderId="50" xfId="0" applyFont="1" applyBorder="1" applyAlignment="1"/>
    <xf numFmtId="0" fontId="10" fillId="2" borderId="6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9" fillId="4" borderId="19" xfId="0" applyFont="1" applyFill="1" applyBorder="1" applyAlignment="1"/>
    <xf numFmtId="0" fontId="15" fillId="0" borderId="34" xfId="0" applyFont="1" applyBorder="1" applyAlignment="1">
      <alignment horizontal="center" wrapText="1"/>
    </xf>
    <xf numFmtId="0" fontId="13" fillId="0" borderId="49" xfId="0" applyFont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4" borderId="69" xfId="0" applyFont="1" applyFill="1" applyBorder="1" applyAlignment="1">
      <alignment horizontal="center"/>
    </xf>
    <xf numFmtId="0" fontId="5" fillId="3" borderId="69" xfId="0" applyFont="1" applyFill="1" applyBorder="1" applyAlignment="1">
      <alignment horizontal="center"/>
    </xf>
    <xf numFmtId="164" fontId="6" fillId="4" borderId="3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56" xfId="0" applyFont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6" fillId="0" borderId="35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23" xfId="0" applyFont="1" applyBorder="1" applyAlignment="1"/>
    <xf numFmtId="0" fontId="7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6" fillId="0" borderId="44" xfId="0" applyFont="1" applyBorder="1" applyAlignment="1"/>
    <xf numFmtId="0" fontId="0" fillId="0" borderId="45" xfId="0" applyBorder="1" applyAlignment="1"/>
    <xf numFmtId="0" fontId="7" fillId="0" borderId="61" xfId="0" applyFont="1" applyBorder="1" applyAlignment="1">
      <alignment horizontal="left"/>
    </xf>
    <xf numFmtId="0" fontId="7" fillId="0" borderId="62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9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W30"/>
  <sheetViews>
    <sheetView zoomScale="80" zoomScaleNormal="80" workbookViewId="0">
      <selection activeCell="D2" sqref="D2"/>
    </sheetView>
  </sheetViews>
  <sheetFormatPr defaultRowHeight="15" x14ac:dyDescent="0.25"/>
  <cols>
    <col min="1" max="1" width="19.85546875" customWidth="1"/>
    <col min="2" max="2" width="14.5703125" style="5" customWidth="1"/>
    <col min="3" max="3" width="19" customWidth="1"/>
    <col min="4" max="4" width="54" customWidth="1"/>
    <col min="5" max="5" width="15.7109375" customWidth="1"/>
    <col min="6" max="6" width="13.5703125" customWidth="1"/>
    <col min="8" max="8" width="11.28515625" customWidth="1"/>
    <col min="9" max="9" width="14.28515625" customWidth="1"/>
    <col min="10" max="10" width="20.5703125" customWidth="1"/>
    <col min="11" max="11" width="11.28515625" customWidth="1"/>
    <col min="15" max="15" width="11.5703125" customWidth="1"/>
    <col min="16" max="16" width="12.28515625" customWidth="1"/>
    <col min="21" max="21" width="9.85546875" bestFit="1" customWidth="1"/>
    <col min="22" max="22" width="11.140625" bestFit="1" customWidth="1"/>
  </cols>
  <sheetData>
    <row r="1" spans="1:23" x14ac:dyDescent="0.25">
      <c r="D1" s="11"/>
    </row>
    <row r="2" spans="1:23" ht="23.25" x14ac:dyDescent="0.35">
      <c r="A2" s="6" t="s">
        <v>1</v>
      </c>
      <c r="B2" s="7"/>
      <c r="C2" s="8" t="s">
        <v>203</v>
      </c>
      <c r="D2" s="7"/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371"/>
      <c r="E3" s="1"/>
      <c r="F3" s="1"/>
      <c r="G3" s="1"/>
      <c r="H3" s="1"/>
      <c r="I3" s="1"/>
      <c r="J3" s="1"/>
      <c r="K3" s="1"/>
      <c r="L3" s="1"/>
      <c r="M3" s="2"/>
    </row>
    <row r="4" spans="1:23" ht="16.5" thickBot="1" x14ac:dyDescent="0.3">
      <c r="A4" s="78"/>
      <c r="B4" s="643" t="s">
        <v>39</v>
      </c>
      <c r="C4" s="644"/>
      <c r="D4" s="706"/>
      <c r="E4" s="643"/>
      <c r="F4" s="642"/>
      <c r="G4" s="645" t="s">
        <v>22</v>
      </c>
      <c r="H4" s="646"/>
      <c r="I4" s="647"/>
      <c r="J4" s="648" t="s">
        <v>23</v>
      </c>
      <c r="K4" s="970" t="s">
        <v>24</v>
      </c>
      <c r="L4" s="971"/>
      <c r="M4" s="972"/>
      <c r="N4" s="972"/>
      <c r="O4" s="972"/>
      <c r="P4" s="973" t="s">
        <v>25</v>
      </c>
      <c r="Q4" s="974"/>
      <c r="R4" s="974"/>
      <c r="S4" s="974"/>
      <c r="T4" s="974"/>
      <c r="U4" s="974"/>
      <c r="V4" s="974"/>
      <c r="W4" s="975"/>
    </row>
    <row r="5" spans="1:23" ht="46.5" thickBot="1" x14ac:dyDescent="0.3">
      <c r="A5" s="79" t="s">
        <v>0</v>
      </c>
      <c r="B5" s="102" t="s">
        <v>40</v>
      </c>
      <c r="C5" s="793" t="s">
        <v>41</v>
      </c>
      <c r="D5" s="102" t="s">
        <v>38</v>
      </c>
      <c r="E5" s="102" t="s">
        <v>26</v>
      </c>
      <c r="F5" s="96" t="s">
        <v>37</v>
      </c>
      <c r="G5" s="240" t="s">
        <v>27</v>
      </c>
      <c r="H5" s="66" t="s">
        <v>28</v>
      </c>
      <c r="I5" s="67" t="s">
        <v>29</v>
      </c>
      <c r="J5" s="649" t="s">
        <v>30</v>
      </c>
      <c r="K5" s="360" t="s">
        <v>31</v>
      </c>
      <c r="L5" s="360" t="s">
        <v>122</v>
      </c>
      <c r="M5" s="360" t="s">
        <v>32</v>
      </c>
      <c r="N5" s="487" t="s">
        <v>123</v>
      </c>
      <c r="O5" s="761" t="s">
        <v>124</v>
      </c>
      <c r="P5" s="488" t="s">
        <v>33</v>
      </c>
      <c r="Q5" s="96" t="s">
        <v>34</v>
      </c>
      <c r="R5" s="488" t="s">
        <v>35</v>
      </c>
      <c r="S5" s="96" t="s">
        <v>36</v>
      </c>
      <c r="T5" s="488" t="s">
        <v>125</v>
      </c>
      <c r="U5" s="96" t="s">
        <v>126</v>
      </c>
      <c r="V5" s="488" t="s">
        <v>127</v>
      </c>
      <c r="W5" s="764" t="s">
        <v>128</v>
      </c>
    </row>
    <row r="6" spans="1:23" ht="34.5" customHeight="1" x14ac:dyDescent="0.25">
      <c r="A6" s="80" t="s">
        <v>6</v>
      </c>
      <c r="B6" s="220">
        <v>225</v>
      </c>
      <c r="C6" s="378" t="s">
        <v>19</v>
      </c>
      <c r="D6" s="378" t="s">
        <v>163</v>
      </c>
      <c r="E6" s="220">
        <v>90</v>
      </c>
      <c r="F6" s="443"/>
      <c r="G6" s="262">
        <v>4.3899999999999997</v>
      </c>
      <c r="H6" s="34">
        <v>9.7100000000000009</v>
      </c>
      <c r="I6" s="222">
        <v>26.83</v>
      </c>
      <c r="J6" s="447">
        <v>219.19</v>
      </c>
      <c r="K6" s="241">
        <v>0.09</v>
      </c>
      <c r="L6" s="17">
        <v>0.05</v>
      </c>
      <c r="M6" s="15">
        <v>0</v>
      </c>
      <c r="N6" s="15">
        <v>50</v>
      </c>
      <c r="O6" s="18">
        <v>0.13</v>
      </c>
      <c r="P6" s="262">
        <v>7.94</v>
      </c>
      <c r="Q6" s="34">
        <v>52.33</v>
      </c>
      <c r="R6" s="34">
        <v>19.579999999999998</v>
      </c>
      <c r="S6" s="34">
        <v>1.1200000000000001</v>
      </c>
      <c r="T6" s="34">
        <v>75.459999999999994</v>
      </c>
      <c r="U6" s="34">
        <v>0</v>
      </c>
      <c r="V6" s="34">
        <v>0</v>
      </c>
      <c r="W6" s="222">
        <v>0</v>
      </c>
    </row>
    <row r="7" spans="1:23" ht="34.5" customHeight="1" x14ac:dyDescent="0.25">
      <c r="A7" s="80"/>
      <c r="B7" s="98">
        <v>123</v>
      </c>
      <c r="C7" s="150" t="s">
        <v>62</v>
      </c>
      <c r="D7" s="285" t="s">
        <v>131</v>
      </c>
      <c r="E7" s="228">
        <v>205</v>
      </c>
      <c r="F7" s="98"/>
      <c r="G7" s="385">
        <v>7.32</v>
      </c>
      <c r="H7" s="90">
        <v>7.29</v>
      </c>
      <c r="I7" s="94">
        <v>34.18</v>
      </c>
      <c r="J7" s="461">
        <v>230.69</v>
      </c>
      <c r="K7" s="317">
        <v>0.08</v>
      </c>
      <c r="L7" s="27">
        <v>0.23</v>
      </c>
      <c r="M7" s="27">
        <v>0.88</v>
      </c>
      <c r="N7" s="27">
        <v>40</v>
      </c>
      <c r="O7" s="618">
        <v>0.15</v>
      </c>
      <c r="P7" s="317">
        <v>188.96</v>
      </c>
      <c r="Q7" s="27">
        <v>167.11</v>
      </c>
      <c r="R7" s="27">
        <v>29.71</v>
      </c>
      <c r="S7" s="27">
        <v>0.99</v>
      </c>
      <c r="T7" s="27">
        <v>248.91</v>
      </c>
      <c r="U7" s="27">
        <v>1.2999999999999999E-2</v>
      </c>
      <c r="V7" s="27">
        <v>8.0000000000000002E-3</v>
      </c>
      <c r="W7" s="42">
        <v>0.03</v>
      </c>
    </row>
    <row r="8" spans="1:23" ht="34.5" customHeight="1" x14ac:dyDescent="0.25">
      <c r="A8" s="80"/>
      <c r="B8" s="131">
        <v>113</v>
      </c>
      <c r="C8" s="149" t="s">
        <v>5</v>
      </c>
      <c r="D8" s="149" t="s">
        <v>11</v>
      </c>
      <c r="E8" s="131">
        <v>200</v>
      </c>
      <c r="F8" s="258"/>
      <c r="G8" s="241">
        <v>0.04</v>
      </c>
      <c r="H8" s="15">
        <v>0</v>
      </c>
      <c r="I8" s="38">
        <v>7.4</v>
      </c>
      <c r="J8" s="261">
        <v>30.26</v>
      </c>
      <c r="K8" s="241">
        <v>0</v>
      </c>
      <c r="L8" s="17">
        <v>0</v>
      </c>
      <c r="M8" s="15">
        <v>0.8</v>
      </c>
      <c r="N8" s="15">
        <v>0</v>
      </c>
      <c r="O8" s="18">
        <v>0</v>
      </c>
      <c r="P8" s="241">
        <v>2.02</v>
      </c>
      <c r="Q8" s="15">
        <v>0.99</v>
      </c>
      <c r="R8" s="15">
        <v>0.55000000000000004</v>
      </c>
      <c r="S8" s="15">
        <v>0.05</v>
      </c>
      <c r="T8" s="15">
        <v>7.05</v>
      </c>
      <c r="U8" s="15">
        <v>0</v>
      </c>
      <c r="V8" s="15">
        <v>0</v>
      </c>
      <c r="W8" s="38">
        <v>0</v>
      </c>
    </row>
    <row r="9" spans="1:23" ht="34.5" customHeight="1" x14ac:dyDescent="0.25">
      <c r="A9" s="80"/>
      <c r="B9" s="134">
        <v>121</v>
      </c>
      <c r="C9" s="180" t="s">
        <v>14</v>
      </c>
      <c r="D9" s="219" t="s">
        <v>51</v>
      </c>
      <c r="E9" s="282">
        <v>30</v>
      </c>
      <c r="F9" s="131"/>
      <c r="G9" s="17">
        <v>2.25</v>
      </c>
      <c r="H9" s="15">
        <v>0.87</v>
      </c>
      <c r="I9" s="18">
        <v>14.94</v>
      </c>
      <c r="J9" s="192">
        <v>78.599999999999994</v>
      </c>
      <c r="K9" s="241">
        <v>0.03</v>
      </c>
      <c r="L9" s="17">
        <v>0.01</v>
      </c>
      <c r="M9" s="15">
        <v>0</v>
      </c>
      <c r="N9" s="15">
        <v>0</v>
      </c>
      <c r="O9" s="18">
        <v>0</v>
      </c>
      <c r="P9" s="241">
        <v>5.7</v>
      </c>
      <c r="Q9" s="15">
        <v>19.5</v>
      </c>
      <c r="R9" s="15">
        <v>3.9</v>
      </c>
      <c r="S9" s="15">
        <v>0.36</v>
      </c>
      <c r="T9" s="15">
        <v>27.6</v>
      </c>
      <c r="U9" s="15">
        <v>0</v>
      </c>
      <c r="V9" s="15">
        <v>0</v>
      </c>
      <c r="W9" s="38">
        <v>0</v>
      </c>
    </row>
    <row r="10" spans="1:23" ht="34.5" customHeight="1" x14ac:dyDescent="0.25">
      <c r="A10" s="80"/>
      <c r="B10" s="131" t="s">
        <v>169</v>
      </c>
      <c r="C10" s="180" t="s">
        <v>18</v>
      </c>
      <c r="D10" s="219" t="s">
        <v>170</v>
      </c>
      <c r="E10" s="185">
        <v>190</v>
      </c>
      <c r="F10" s="127"/>
      <c r="G10" s="241">
        <v>5</v>
      </c>
      <c r="H10" s="15">
        <v>0.4</v>
      </c>
      <c r="I10" s="38">
        <v>2</v>
      </c>
      <c r="J10" s="260">
        <v>25</v>
      </c>
      <c r="K10" s="241"/>
      <c r="L10" s="15"/>
      <c r="M10" s="15"/>
      <c r="N10" s="15"/>
      <c r="O10" s="18"/>
      <c r="P10" s="241"/>
      <c r="Q10" s="15"/>
      <c r="R10" s="15"/>
      <c r="S10" s="15"/>
      <c r="T10" s="15"/>
      <c r="U10" s="15"/>
      <c r="V10" s="15"/>
      <c r="W10" s="38"/>
    </row>
    <row r="11" spans="1:23" ht="34.5" customHeight="1" x14ac:dyDescent="0.25">
      <c r="A11" s="80"/>
      <c r="B11" s="132"/>
      <c r="C11" s="150"/>
      <c r="D11" s="304" t="s">
        <v>20</v>
      </c>
      <c r="E11" s="269">
        <f>SUM(E6:E10)</f>
        <v>715</v>
      </c>
      <c r="F11" s="441"/>
      <c r="G11" s="202">
        <f t="shared" ref="G11:W11" si="0">SUM(G6:G10)</f>
        <v>19</v>
      </c>
      <c r="H11" s="32">
        <f t="shared" si="0"/>
        <v>18.27</v>
      </c>
      <c r="I11" s="63">
        <f t="shared" si="0"/>
        <v>85.35</v>
      </c>
      <c r="J11" s="442">
        <f t="shared" si="0"/>
        <v>583.74</v>
      </c>
      <c r="K11" s="202">
        <f t="shared" si="0"/>
        <v>0.19999999999999998</v>
      </c>
      <c r="L11" s="32">
        <f t="shared" si="0"/>
        <v>0.29000000000000004</v>
      </c>
      <c r="M11" s="32">
        <f t="shared" si="0"/>
        <v>1.6800000000000002</v>
      </c>
      <c r="N11" s="32">
        <f t="shared" si="0"/>
        <v>90</v>
      </c>
      <c r="O11" s="267">
        <f t="shared" si="0"/>
        <v>0.28000000000000003</v>
      </c>
      <c r="P11" s="202">
        <f t="shared" si="0"/>
        <v>204.62</v>
      </c>
      <c r="Q11" s="32">
        <f t="shared" si="0"/>
        <v>239.93</v>
      </c>
      <c r="R11" s="32">
        <f t="shared" si="0"/>
        <v>53.739999999999995</v>
      </c>
      <c r="S11" s="32">
        <f t="shared" si="0"/>
        <v>2.52</v>
      </c>
      <c r="T11" s="32">
        <f t="shared" si="0"/>
        <v>359.02000000000004</v>
      </c>
      <c r="U11" s="32">
        <f t="shared" si="0"/>
        <v>1.2999999999999999E-2</v>
      </c>
      <c r="V11" s="32">
        <f t="shared" si="0"/>
        <v>8.0000000000000002E-3</v>
      </c>
      <c r="W11" s="63">
        <f t="shared" si="0"/>
        <v>0.03</v>
      </c>
    </row>
    <row r="12" spans="1:23" ht="34.5" customHeight="1" thickBot="1" x14ac:dyDescent="0.3">
      <c r="A12" s="80"/>
      <c r="B12" s="132"/>
      <c r="C12" s="150"/>
      <c r="D12" s="304" t="s">
        <v>21</v>
      </c>
      <c r="E12" s="132"/>
      <c r="F12" s="441"/>
      <c r="G12" s="204"/>
      <c r="H12" s="48"/>
      <c r="I12" s="115"/>
      <c r="J12" s="442">
        <f>J11/23.5</f>
        <v>24.84</v>
      </c>
      <c r="K12" s="204"/>
      <c r="L12" s="155"/>
      <c r="M12" s="444"/>
      <c r="N12" s="444"/>
      <c r="O12" s="763"/>
      <c r="P12" s="446"/>
      <c r="Q12" s="444"/>
      <c r="R12" s="444"/>
      <c r="S12" s="444"/>
      <c r="T12" s="444"/>
      <c r="U12" s="444"/>
      <c r="V12" s="444"/>
      <c r="W12" s="445"/>
    </row>
    <row r="13" spans="1:23" ht="34.5" customHeight="1" x14ac:dyDescent="0.25">
      <c r="A13" s="82" t="s">
        <v>7</v>
      </c>
      <c r="B13" s="136">
        <v>24</v>
      </c>
      <c r="C13" s="650" t="s">
        <v>19</v>
      </c>
      <c r="D13" s="346" t="s">
        <v>120</v>
      </c>
      <c r="E13" s="364">
        <v>150</v>
      </c>
      <c r="F13" s="136"/>
      <c r="G13" s="35">
        <v>0.6</v>
      </c>
      <c r="H13" s="36">
        <v>0.6</v>
      </c>
      <c r="I13" s="39">
        <v>14.7</v>
      </c>
      <c r="J13" s="481">
        <v>70.5</v>
      </c>
      <c r="K13" s="266">
        <v>0.05</v>
      </c>
      <c r="L13" s="35">
        <v>0.03</v>
      </c>
      <c r="M13" s="36">
        <v>15</v>
      </c>
      <c r="N13" s="36">
        <v>0</v>
      </c>
      <c r="O13" s="37">
        <v>0</v>
      </c>
      <c r="P13" s="262">
        <v>24</v>
      </c>
      <c r="Q13" s="34">
        <v>16.5</v>
      </c>
      <c r="R13" s="34">
        <v>13.5</v>
      </c>
      <c r="S13" s="34">
        <v>3.3</v>
      </c>
      <c r="T13" s="34">
        <v>417</v>
      </c>
      <c r="U13" s="34">
        <v>2.9999999999999997E-4</v>
      </c>
      <c r="V13" s="34">
        <v>4.4999999999999999E-4</v>
      </c>
      <c r="W13" s="453">
        <v>0.01</v>
      </c>
    </row>
    <row r="14" spans="1:23" ht="34.5" customHeight="1" x14ac:dyDescent="0.25">
      <c r="A14" s="80"/>
      <c r="B14" s="131">
        <v>30</v>
      </c>
      <c r="C14" s="149" t="s">
        <v>9</v>
      </c>
      <c r="D14" s="149" t="s">
        <v>16</v>
      </c>
      <c r="E14" s="131">
        <v>200</v>
      </c>
      <c r="F14" s="180"/>
      <c r="G14" s="241">
        <v>6</v>
      </c>
      <c r="H14" s="15">
        <v>6.28</v>
      </c>
      <c r="I14" s="38">
        <v>7.12</v>
      </c>
      <c r="J14" s="261">
        <v>109.74</v>
      </c>
      <c r="K14" s="241">
        <v>0.06</v>
      </c>
      <c r="L14" s="17">
        <v>0.08</v>
      </c>
      <c r="M14" s="15">
        <v>9.92</v>
      </c>
      <c r="N14" s="15">
        <v>121</v>
      </c>
      <c r="O14" s="38">
        <v>8.0000000000000002E-3</v>
      </c>
      <c r="P14" s="241">
        <v>37.1</v>
      </c>
      <c r="Q14" s="15">
        <v>79.599999999999994</v>
      </c>
      <c r="R14" s="15">
        <v>21.2</v>
      </c>
      <c r="S14" s="15">
        <v>1.2</v>
      </c>
      <c r="T14" s="15">
        <v>329.8</v>
      </c>
      <c r="U14" s="15">
        <v>6.0000000000000001E-3</v>
      </c>
      <c r="V14" s="15">
        <v>0</v>
      </c>
      <c r="W14" s="38">
        <v>3.2000000000000001E-2</v>
      </c>
    </row>
    <row r="15" spans="1:23" ht="34.5" customHeight="1" x14ac:dyDescent="0.25">
      <c r="A15" s="83"/>
      <c r="B15" s="131">
        <v>255</v>
      </c>
      <c r="C15" s="149" t="s">
        <v>10</v>
      </c>
      <c r="D15" s="149" t="s">
        <v>171</v>
      </c>
      <c r="E15" s="131">
        <v>250</v>
      </c>
      <c r="F15" s="180"/>
      <c r="G15" s="241">
        <v>26.9</v>
      </c>
      <c r="H15" s="15">
        <v>33.159999999999997</v>
      </c>
      <c r="I15" s="38">
        <v>40.369999999999997</v>
      </c>
      <c r="J15" s="193">
        <v>567.08000000000004</v>
      </c>
      <c r="K15" s="241">
        <v>0.1</v>
      </c>
      <c r="L15" s="17">
        <v>0.19</v>
      </c>
      <c r="M15" s="15">
        <v>1.33</v>
      </c>
      <c r="N15" s="15">
        <v>160</v>
      </c>
      <c r="O15" s="38">
        <v>0</v>
      </c>
      <c r="P15" s="241">
        <v>22.6</v>
      </c>
      <c r="Q15" s="15">
        <v>299.75</v>
      </c>
      <c r="R15" s="15">
        <v>56.55</v>
      </c>
      <c r="S15" s="15">
        <v>3.78</v>
      </c>
      <c r="T15" s="15">
        <v>461.65</v>
      </c>
      <c r="U15" s="15">
        <v>0.01</v>
      </c>
      <c r="V15" s="15">
        <v>8.0000000000000002E-3</v>
      </c>
      <c r="W15" s="38">
        <v>0.1</v>
      </c>
    </row>
    <row r="16" spans="1:23" ht="34.5" customHeight="1" x14ac:dyDescent="0.25">
      <c r="A16" s="83"/>
      <c r="B16" s="131">
        <v>98</v>
      </c>
      <c r="C16" s="149" t="s">
        <v>18</v>
      </c>
      <c r="D16" s="149" t="s">
        <v>17</v>
      </c>
      <c r="E16" s="131">
        <v>200</v>
      </c>
      <c r="F16" s="180"/>
      <c r="G16" s="241">
        <v>0.37</v>
      </c>
      <c r="H16" s="15">
        <v>0</v>
      </c>
      <c r="I16" s="38">
        <v>14.85</v>
      </c>
      <c r="J16" s="261">
        <v>59.48</v>
      </c>
      <c r="K16" s="241">
        <v>0</v>
      </c>
      <c r="L16" s="17">
        <v>0</v>
      </c>
      <c r="M16" s="15">
        <v>0</v>
      </c>
      <c r="N16" s="15">
        <v>0</v>
      </c>
      <c r="O16" s="38">
        <v>0</v>
      </c>
      <c r="P16" s="241">
        <v>0.21</v>
      </c>
      <c r="Q16" s="15">
        <v>0</v>
      </c>
      <c r="R16" s="15">
        <v>0</v>
      </c>
      <c r="S16" s="15">
        <v>0.02</v>
      </c>
      <c r="T16" s="15">
        <v>0.2</v>
      </c>
      <c r="U16" s="15">
        <v>0</v>
      </c>
      <c r="V16" s="15">
        <v>0</v>
      </c>
      <c r="W16" s="38">
        <v>0</v>
      </c>
    </row>
    <row r="17" spans="1:23" ht="34.5" customHeight="1" x14ac:dyDescent="0.25">
      <c r="A17" s="83"/>
      <c r="B17" s="134">
        <v>119</v>
      </c>
      <c r="C17" s="149" t="s">
        <v>14</v>
      </c>
      <c r="D17" s="149" t="s">
        <v>55</v>
      </c>
      <c r="E17" s="185">
        <v>20</v>
      </c>
      <c r="F17" s="127"/>
      <c r="G17" s="241">
        <v>1.52</v>
      </c>
      <c r="H17" s="15">
        <v>0.16</v>
      </c>
      <c r="I17" s="38">
        <v>9.84</v>
      </c>
      <c r="J17" s="260">
        <v>47</v>
      </c>
      <c r="K17" s="241">
        <v>0.02</v>
      </c>
      <c r="L17" s="15">
        <v>0.01</v>
      </c>
      <c r="M17" s="15">
        <v>0</v>
      </c>
      <c r="N17" s="15">
        <v>0</v>
      </c>
      <c r="O17" s="18">
        <v>0</v>
      </c>
      <c r="P17" s="241">
        <v>4</v>
      </c>
      <c r="Q17" s="15">
        <v>13</v>
      </c>
      <c r="R17" s="15">
        <v>2.8</v>
      </c>
      <c r="S17" s="15">
        <v>0.22</v>
      </c>
      <c r="T17" s="15">
        <v>18.600000000000001</v>
      </c>
      <c r="U17" s="15">
        <v>1E-3</v>
      </c>
      <c r="V17" s="15">
        <v>1E-3</v>
      </c>
      <c r="W17" s="38">
        <v>2.9</v>
      </c>
    </row>
    <row r="18" spans="1:23" ht="34.5" customHeight="1" x14ac:dyDescent="0.25">
      <c r="A18" s="83"/>
      <c r="B18" s="131">
        <v>120</v>
      </c>
      <c r="C18" s="149" t="s">
        <v>15</v>
      </c>
      <c r="D18" s="149" t="s">
        <v>47</v>
      </c>
      <c r="E18" s="131">
        <v>20</v>
      </c>
      <c r="F18" s="180"/>
      <c r="G18" s="241">
        <v>1.32</v>
      </c>
      <c r="H18" s="15">
        <v>0.24</v>
      </c>
      <c r="I18" s="38">
        <v>8.0399999999999991</v>
      </c>
      <c r="J18" s="261">
        <v>39.6</v>
      </c>
      <c r="K18" s="275">
        <v>0.03</v>
      </c>
      <c r="L18" s="19">
        <v>0.02</v>
      </c>
      <c r="M18" s="20">
        <v>0</v>
      </c>
      <c r="N18" s="20">
        <v>0</v>
      </c>
      <c r="O18" s="43">
        <v>0</v>
      </c>
      <c r="P18" s="275">
        <v>5.8</v>
      </c>
      <c r="Q18" s="20">
        <v>30</v>
      </c>
      <c r="R18" s="20">
        <v>9.4</v>
      </c>
      <c r="S18" s="20">
        <v>0.78</v>
      </c>
      <c r="T18" s="20">
        <v>47</v>
      </c>
      <c r="U18" s="20">
        <v>1E-3</v>
      </c>
      <c r="V18" s="20">
        <v>1E-3</v>
      </c>
      <c r="W18" s="43">
        <v>0</v>
      </c>
    </row>
    <row r="19" spans="1:23" ht="34.5" customHeight="1" x14ac:dyDescent="0.25">
      <c r="A19" s="83"/>
      <c r="B19" s="227"/>
      <c r="C19" s="651"/>
      <c r="D19" s="304" t="s">
        <v>20</v>
      </c>
      <c r="E19" s="311">
        <f>SUM(E13:E18)</f>
        <v>840</v>
      </c>
      <c r="F19" s="652"/>
      <c r="G19" s="200">
        <f t="shared" ref="G19:W19" si="1">SUM(G13:G18)</f>
        <v>36.71</v>
      </c>
      <c r="H19" s="14">
        <f t="shared" si="1"/>
        <v>40.44</v>
      </c>
      <c r="I19" s="41">
        <f t="shared" si="1"/>
        <v>94.919999999999987</v>
      </c>
      <c r="J19" s="318">
        <f t="shared" si="1"/>
        <v>893.40000000000009</v>
      </c>
      <c r="K19" s="200">
        <f t="shared" si="1"/>
        <v>0.26</v>
      </c>
      <c r="L19" s="14">
        <f t="shared" si="1"/>
        <v>0.33</v>
      </c>
      <c r="M19" s="14">
        <f t="shared" si="1"/>
        <v>26.25</v>
      </c>
      <c r="N19" s="14">
        <f t="shared" si="1"/>
        <v>281</v>
      </c>
      <c r="O19" s="41">
        <f t="shared" si="1"/>
        <v>8.0000000000000002E-3</v>
      </c>
      <c r="P19" s="200">
        <f t="shared" si="1"/>
        <v>93.71</v>
      </c>
      <c r="Q19" s="14">
        <f t="shared" si="1"/>
        <v>438.85</v>
      </c>
      <c r="R19" s="14">
        <f t="shared" si="1"/>
        <v>103.45</v>
      </c>
      <c r="S19" s="14">
        <f t="shared" si="1"/>
        <v>9.2999999999999989</v>
      </c>
      <c r="T19" s="14">
        <f t="shared" si="1"/>
        <v>1274.2499999999998</v>
      </c>
      <c r="U19" s="14">
        <f t="shared" si="1"/>
        <v>1.8300000000000004E-2</v>
      </c>
      <c r="V19" s="14">
        <f t="shared" si="1"/>
        <v>1.0450000000000001E-2</v>
      </c>
      <c r="W19" s="41">
        <f t="shared" si="1"/>
        <v>3.0419999999999998</v>
      </c>
    </row>
    <row r="20" spans="1:23" ht="34.5" customHeight="1" thickBot="1" x14ac:dyDescent="0.3">
      <c r="A20" s="363"/>
      <c r="B20" s="320"/>
      <c r="C20" s="653"/>
      <c r="D20" s="347" t="s">
        <v>21</v>
      </c>
      <c r="E20" s="653"/>
      <c r="F20" s="655"/>
      <c r="G20" s="656"/>
      <c r="H20" s="657"/>
      <c r="I20" s="658"/>
      <c r="J20" s="319">
        <f>J19/23.5</f>
        <v>38.017021276595749</v>
      </c>
      <c r="K20" s="659"/>
      <c r="L20" s="660"/>
      <c r="M20" s="661"/>
      <c r="N20" s="661"/>
      <c r="O20" s="662"/>
      <c r="P20" s="659"/>
      <c r="Q20" s="661"/>
      <c r="R20" s="661"/>
      <c r="S20" s="661"/>
      <c r="T20" s="661"/>
      <c r="U20" s="661"/>
      <c r="V20" s="661"/>
      <c r="W20" s="662"/>
    </row>
    <row r="21" spans="1:23" x14ac:dyDescent="0.25">
      <c r="A21" s="2"/>
      <c r="B21" s="4"/>
      <c r="C21" s="2"/>
      <c r="D21" s="9"/>
      <c r="E21" s="2"/>
      <c r="F21" s="9"/>
      <c r="G21" s="10"/>
      <c r="H21" s="9"/>
      <c r="I21" s="2"/>
      <c r="J21" s="12"/>
      <c r="K21" s="2"/>
      <c r="L21" s="2"/>
      <c r="M21" s="2"/>
    </row>
    <row r="22" spans="1:23" x14ac:dyDescent="0.25">
      <c r="D22" s="11"/>
    </row>
    <row r="23" spans="1:23" x14ac:dyDescent="0.25">
      <c r="D23" s="11"/>
    </row>
    <row r="24" spans="1:23" x14ac:dyDescent="0.25">
      <c r="D24" s="11"/>
    </row>
    <row r="25" spans="1:23" x14ac:dyDescent="0.25">
      <c r="D25" s="11"/>
    </row>
    <row r="26" spans="1:23" x14ac:dyDescent="0.25">
      <c r="D26" s="11"/>
    </row>
    <row r="27" spans="1:23" x14ac:dyDescent="0.25">
      <c r="D27" s="11"/>
    </row>
    <row r="28" spans="1:23" x14ac:dyDescent="0.25">
      <c r="D28" s="11"/>
    </row>
    <row r="29" spans="1:23" x14ac:dyDescent="0.25">
      <c r="D29" s="11"/>
    </row>
    <row r="30" spans="1:23" x14ac:dyDescent="0.25">
      <c r="D30" s="11"/>
    </row>
  </sheetData>
  <mergeCells count="2">
    <mergeCell ref="K4:O4"/>
    <mergeCell ref="P4:W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7"/>
  <sheetViews>
    <sheetView zoomScale="70" zoomScaleNormal="70" workbookViewId="0">
      <selection activeCell="A2" sqref="A2:J2"/>
    </sheetView>
  </sheetViews>
  <sheetFormatPr defaultRowHeight="15" x14ac:dyDescent="0.25"/>
  <cols>
    <col min="1" max="1" width="20.140625" customWidth="1"/>
    <col min="2" max="2" width="13.140625" style="824" customWidth="1"/>
    <col min="3" max="3" width="15.7109375" style="5" customWidth="1"/>
    <col min="4" max="4" width="20.85546875" customWidth="1"/>
    <col min="5" max="5" width="54.285156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6"/>
      <c r="D2" s="6"/>
      <c r="E2" s="6"/>
      <c r="F2" s="983">
        <v>44994</v>
      </c>
      <c r="G2" s="983"/>
      <c r="H2" s="983"/>
      <c r="I2" s="984"/>
      <c r="J2" s="98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64"/>
      <c r="B4" s="830"/>
      <c r="C4" s="642" t="s">
        <v>39</v>
      </c>
      <c r="D4" s="254"/>
      <c r="E4" s="706"/>
      <c r="F4" s="642"/>
      <c r="G4" s="987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65" t="s">
        <v>0</v>
      </c>
      <c r="B5" s="831"/>
      <c r="C5" s="96" t="s">
        <v>40</v>
      </c>
      <c r="D5" s="688" t="s">
        <v>41</v>
      </c>
      <c r="E5" s="102" t="s">
        <v>38</v>
      </c>
      <c r="F5" s="96" t="s">
        <v>26</v>
      </c>
      <c r="G5" s="988"/>
      <c r="H5" s="125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136"/>
      <c r="C6" s="154">
        <v>25</v>
      </c>
      <c r="D6" s="272" t="s">
        <v>19</v>
      </c>
      <c r="E6" s="346" t="s">
        <v>212</v>
      </c>
      <c r="F6" s="364">
        <v>150</v>
      </c>
      <c r="G6" s="956">
        <v>23</v>
      </c>
      <c r="H6" s="44">
        <v>0.6</v>
      </c>
      <c r="I6" s="34">
        <v>0.45</v>
      </c>
      <c r="J6" s="45">
        <v>15.45</v>
      </c>
      <c r="K6" s="194">
        <v>70.5</v>
      </c>
    </row>
    <row r="7" spans="1:11" s="33" customFormat="1" ht="26.25" customHeight="1" x14ac:dyDescent="0.25">
      <c r="A7" s="87"/>
      <c r="B7" s="132"/>
      <c r="C7" s="132">
        <v>67</v>
      </c>
      <c r="D7" s="150" t="s">
        <v>62</v>
      </c>
      <c r="E7" s="212" t="s">
        <v>179</v>
      </c>
      <c r="F7" s="169">
        <v>150</v>
      </c>
      <c r="G7" s="132">
        <v>34.47</v>
      </c>
      <c r="H7" s="19">
        <v>18.86</v>
      </c>
      <c r="I7" s="20">
        <v>20.22</v>
      </c>
      <c r="J7" s="21">
        <v>2.79</v>
      </c>
      <c r="K7" s="195">
        <v>270.32</v>
      </c>
    </row>
    <row r="8" spans="1:11" s="33" customFormat="1" ht="28.5" customHeight="1" x14ac:dyDescent="0.25">
      <c r="A8" s="87"/>
      <c r="B8" s="132"/>
      <c r="C8" s="131">
        <v>115</v>
      </c>
      <c r="D8" s="149" t="s">
        <v>46</v>
      </c>
      <c r="E8" s="180" t="s">
        <v>45</v>
      </c>
      <c r="F8" s="952">
        <v>200</v>
      </c>
      <c r="G8" s="270">
        <v>22.74</v>
      </c>
      <c r="H8" s="19">
        <v>6.64</v>
      </c>
      <c r="I8" s="20">
        <v>5.15</v>
      </c>
      <c r="J8" s="21">
        <v>16.809999999999999</v>
      </c>
      <c r="K8" s="195">
        <v>141.19</v>
      </c>
    </row>
    <row r="9" spans="1:11" s="33" customFormat="1" ht="30.75" x14ac:dyDescent="0.25">
      <c r="A9" s="87"/>
      <c r="B9" s="132"/>
      <c r="C9" s="133">
        <v>121</v>
      </c>
      <c r="D9" s="219" t="s">
        <v>51</v>
      </c>
      <c r="E9" s="175" t="s">
        <v>51</v>
      </c>
      <c r="F9" s="601">
        <v>30</v>
      </c>
      <c r="G9" s="185">
        <v>3.6</v>
      </c>
      <c r="H9" s="17">
        <v>2.25</v>
      </c>
      <c r="I9" s="15">
        <v>0.87</v>
      </c>
      <c r="J9" s="18">
        <v>14.94</v>
      </c>
      <c r="K9" s="192">
        <v>78.599999999999994</v>
      </c>
    </row>
    <row r="10" spans="1:11" s="33" customFormat="1" ht="23.25" customHeight="1" x14ac:dyDescent="0.25">
      <c r="A10" s="87"/>
      <c r="B10" s="132"/>
      <c r="C10" s="132"/>
      <c r="D10" s="150"/>
      <c r="E10" s="295" t="s">
        <v>20</v>
      </c>
      <c r="F10" s="271">
        <f>SUM(F6:F9)</f>
        <v>530</v>
      </c>
      <c r="G10" s="944">
        <f t="shared" ref="G10:K10" si="0">SUM(G6:G9)</f>
        <v>83.809999999999988</v>
      </c>
      <c r="H10" s="944">
        <f t="shared" si="0"/>
        <v>28.35</v>
      </c>
      <c r="I10" s="32">
        <f t="shared" si="0"/>
        <v>26.69</v>
      </c>
      <c r="J10" s="267">
        <f t="shared" si="0"/>
        <v>49.989999999999995</v>
      </c>
      <c r="K10" s="396">
        <f t="shared" si="0"/>
        <v>560.61</v>
      </c>
    </row>
    <row r="11" spans="1:11" s="33" customFormat="1" ht="23.25" customHeight="1" thickBot="1" x14ac:dyDescent="0.3">
      <c r="A11" s="87"/>
      <c r="B11" s="132"/>
      <c r="C11" s="137"/>
      <c r="D11" s="393"/>
      <c r="E11" s="726" t="s">
        <v>21</v>
      </c>
      <c r="F11" s="171"/>
      <c r="G11" s="137"/>
      <c r="H11" s="953"/>
      <c r="I11" s="92"/>
      <c r="J11" s="189"/>
      <c r="K11" s="197">
        <f>K10/23.5</f>
        <v>23.855744680851064</v>
      </c>
    </row>
    <row r="12" spans="1:11" s="16" customFormat="1" ht="33.75" customHeight="1" x14ac:dyDescent="0.25">
      <c r="A12" s="405" t="s">
        <v>7</v>
      </c>
      <c r="B12" s="298"/>
      <c r="C12" s="136">
        <v>24</v>
      </c>
      <c r="D12" s="727" t="s">
        <v>19</v>
      </c>
      <c r="E12" s="394" t="s">
        <v>120</v>
      </c>
      <c r="F12" s="526">
        <v>150</v>
      </c>
      <c r="G12" s="136"/>
      <c r="H12" s="35">
        <v>0.6</v>
      </c>
      <c r="I12" s="36">
        <v>0.6</v>
      </c>
      <c r="J12" s="37">
        <v>14.7</v>
      </c>
      <c r="K12" s="515">
        <v>70.5</v>
      </c>
    </row>
    <row r="13" spans="1:11" s="16" customFormat="1" ht="33.75" customHeight="1" x14ac:dyDescent="0.25">
      <c r="A13" s="81"/>
      <c r="B13" s="127"/>
      <c r="C13" s="133">
        <v>31</v>
      </c>
      <c r="D13" s="728" t="s">
        <v>9</v>
      </c>
      <c r="E13" s="634" t="s">
        <v>78</v>
      </c>
      <c r="F13" s="743">
        <v>200</v>
      </c>
      <c r="G13" s="635"/>
      <c r="H13" s="72">
        <v>5.74</v>
      </c>
      <c r="I13" s="13">
        <v>8.7799999999999994</v>
      </c>
      <c r="J13" s="40">
        <v>8.74</v>
      </c>
      <c r="K13" s="289">
        <v>138.04</v>
      </c>
    </row>
    <row r="14" spans="1:11" s="16" customFormat="1" ht="33.75" customHeight="1" x14ac:dyDescent="0.25">
      <c r="A14" s="89"/>
      <c r="B14" s="165" t="s">
        <v>74</v>
      </c>
      <c r="C14" s="183">
        <v>78</v>
      </c>
      <c r="D14" s="729" t="s">
        <v>10</v>
      </c>
      <c r="E14" s="368" t="s">
        <v>200</v>
      </c>
      <c r="F14" s="630">
        <v>90</v>
      </c>
      <c r="G14" s="542"/>
      <c r="H14" s="954">
        <v>14.8</v>
      </c>
      <c r="I14" s="51">
        <v>13.02</v>
      </c>
      <c r="J14" s="69">
        <v>12.17</v>
      </c>
      <c r="K14" s="516">
        <v>226.36</v>
      </c>
    </row>
    <row r="15" spans="1:11" s="16" customFormat="1" ht="33.75" customHeight="1" x14ac:dyDescent="0.25">
      <c r="A15" s="89"/>
      <c r="B15" s="166" t="s">
        <v>76</v>
      </c>
      <c r="C15" s="184">
        <v>148</v>
      </c>
      <c r="D15" s="730" t="s">
        <v>10</v>
      </c>
      <c r="E15" s="301" t="s">
        <v>113</v>
      </c>
      <c r="F15" s="549">
        <v>90</v>
      </c>
      <c r="G15" s="540"/>
      <c r="H15" s="955">
        <v>19.52</v>
      </c>
      <c r="I15" s="75">
        <v>10.17</v>
      </c>
      <c r="J15" s="413">
        <v>5.89</v>
      </c>
      <c r="K15" s="517">
        <v>193.12</v>
      </c>
    </row>
    <row r="16" spans="1:11" s="16" customFormat="1" ht="51" customHeight="1" x14ac:dyDescent="0.25">
      <c r="A16" s="89"/>
      <c r="B16" s="165" t="s">
        <v>74</v>
      </c>
      <c r="C16" s="183">
        <v>312</v>
      </c>
      <c r="D16" s="729" t="s">
        <v>64</v>
      </c>
      <c r="E16" s="368" t="s">
        <v>174</v>
      </c>
      <c r="F16" s="165">
        <v>150</v>
      </c>
      <c r="G16" s="183"/>
      <c r="H16" s="584">
        <v>3.55</v>
      </c>
      <c r="I16" s="420">
        <v>7.16</v>
      </c>
      <c r="J16" s="479">
        <v>17.64</v>
      </c>
      <c r="K16" s="377">
        <v>150.44999999999999</v>
      </c>
    </row>
    <row r="17" spans="1:11" s="16" customFormat="1" ht="51" customHeight="1" x14ac:dyDescent="0.25">
      <c r="A17" s="89"/>
      <c r="B17" s="166" t="s">
        <v>76</v>
      </c>
      <c r="C17" s="184">
        <v>22</v>
      </c>
      <c r="D17" s="512" t="s">
        <v>64</v>
      </c>
      <c r="E17" s="301" t="s">
        <v>160</v>
      </c>
      <c r="F17" s="166">
        <v>150</v>
      </c>
      <c r="G17" s="184"/>
      <c r="H17" s="244">
        <v>2.41</v>
      </c>
      <c r="I17" s="53">
        <v>7.02</v>
      </c>
      <c r="J17" s="54">
        <v>14.18</v>
      </c>
      <c r="K17" s="245">
        <v>130.79</v>
      </c>
    </row>
    <row r="18" spans="1:11" s="16" customFormat="1" ht="43.5" customHeight="1" x14ac:dyDescent="0.25">
      <c r="A18" s="89"/>
      <c r="B18" s="98"/>
      <c r="C18" s="131">
        <v>114</v>
      </c>
      <c r="D18" s="180" t="s">
        <v>46</v>
      </c>
      <c r="E18" s="219" t="s">
        <v>52</v>
      </c>
      <c r="F18" s="282">
        <v>200</v>
      </c>
      <c r="G18" s="185"/>
      <c r="H18" s="17">
        <v>0</v>
      </c>
      <c r="I18" s="15">
        <v>0</v>
      </c>
      <c r="J18" s="38">
        <v>7.27</v>
      </c>
      <c r="K18" s="260">
        <v>28.73</v>
      </c>
    </row>
    <row r="19" spans="1:11" s="16" customFormat="1" ht="33.75" customHeight="1" x14ac:dyDescent="0.25">
      <c r="A19" s="89"/>
      <c r="B19" s="98"/>
      <c r="C19" s="213">
        <v>119</v>
      </c>
      <c r="D19" s="625" t="s">
        <v>14</v>
      </c>
      <c r="E19" s="150" t="s">
        <v>55</v>
      </c>
      <c r="F19" s="169">
        <v>45</v>
      </c>
      <c r="G19" s="132"/>
      <c r="H19" s="19">
        <v>3.42</v>
      </c>
      <c r="I19" s="20">
        <v>0.36</v>
      </c>
      <c r="J19" s="43">
        <v>22.14</v>
      </c>
      <c r="K19" s="288">
        <v>105.75</v>
      </c>
    </row>
    <row r="20" spans="1:11" s="16" customFormat="1" ht="33.75" customHeight="1" x14ac:dyDescent="0.25">
      <c r="A20" s="89"/>
      <c r="B20" s="98"/>
      <c r="C20" s="132">
        <v>120</v>
      </c>
      <c r="D20" s="625" t="s">
        <v>15</v>
      </c>
      <c r="E20" s="150" t="s">
        <v>47</v>
      </c>
      <c r="F20" s="169">
        <v>25</v>
      </c>
      <c r="G20" s="132"/>
      <c r="H20" s="19">
        <v>1.65</v>
      </c>
      <c r="I20" s="20">
        <v>0.3</v>
      </c>
      <c r="J20" s="43">
        <v>10.050000000000001</v>
      </c>
      <c r="K20" s="288">
        <v>49.5</v>
      </c>
    </row>
    <row r="21" spans="1:11" s="16" customFormat="1" ht="33.75" customHeight="1" x14ac:dyDescent="0.25">
      <c r="A21" s="89"/>
      <c r="B21" s="165" t="s">
        <v>74</v>
      </c>
      <c r="C21" s="362"/>
      <c r="D21" s="731"/>
      <c r="E21" s="302" t="s">
        <v>20</v>
      </c>
      <c r="F21" s="476">
        <f>F12+F13+F14+F16+F18+F19+F20</f>
        <v>860</v>
      </c>
      <c r="G21" s="293"/>
      <c r="H21" s="50">
        <f>H12+H13+H14+H16+H18+H19+H20</f>
        <v>29.759999999999998</v>
      </c>
      <c r="I21" s="22">
        <f t="shared" ref="I21:K21" si="1">I12+I13+I14+I16+I18+I19+I20</f>
        <v>30.22</v>
      </c>
      <c r="J21" s="59">
        <f t="shared" si="1"/>
        <v>92.71</v>
      </c>
      <c r="K21" s="476">
        <f t="shared" si="1"/>
        <v>769.32999999999993</v>
      </c>
    </row>
    <row r="22" spans="1:11" s="16" customFormat="1" ht="33.75" customHeight="1" x14ac:dyDescent="0.25">
      <c r="A22" s="89"/>
      <c r="B22" s="510" t="s">
        <v>76</v>
      </c>
      <c r="C22" s="622"/>
      <c r="D22" s="732"/>
      <c r="E22" s="303" t="s">
        <v>20</v>
      </c>
      <c r="F22" s="477">
        <f>F12+F13+F15+F16+F18+F19+F20</f>
        <v>860</v>
      </c>
      <c r="G22" s="292"/>
      <c r="H22" s="565">
        <f>H12+H13+H15+H17+H18+H19+H20</f>
        <v>33.339999999999996</v>
      </c>
      <c r="I22" s="52">
        <f t="shared" ref="I22:K22" si="2">I12+I13+I15+I17+I18+I19+I20</f>
        <v>27.229999999999997</v>
      </c>
      <c r="J22" s="71">
        <f t="shared" si="2"/>
        <v>82.97</v>
      </c>
      <c r="K22" s="477">
        <f t="shared" si="2"/>
        <v>716.43</v>
      </c>
    </row>
    <row r="23" spans="1:11" s="16" customFormat="1" ht="33.75" customHeight="1" x14ac:dyDescent="0.25">
      <c r="A23" s="89"/>
      <c r="B23" s="497" t="s">
        <v>74</v>
      </c>
      <c r="C23" s="367"/>
      <c r="D23" s="733"/>
      <c r="E23" s="302" t="s">
        <v>21</v>
      </c>
      <c r="F23" s="528"/>
      <c r="G23" s="430"/>
      <c r="H23" s="50"/>
      <c r="I23" s="22"/>
      <c r="J23" s="59"/>
      <c r="K23" s="518">
        <f>K21/23.5</f>
        <v>32.737446808510633</v>
      </c>
    </row>
    <row r="24" spans="1:11" s="16" customFormat="1" ht="33.75" customHeight="1" thickBot="1" x14ac:dyDescent="0.3">
      <c r="A24" s="114"/>
      <c r="B24" s="167" t="s">
        <v>76</v>
      </c>
      <c r="C24" s="534"/>
      <c r="D24" s="700"/>
      <c r="E24" s="767" t="s">
        <v>21</v>
      </c>
      <c r="F24" s="525"/>
      <c r="G24" s="186"/>
      <c r="H24" s="491"/>
      <c r="I24" s="436"/>
      <c r="J24" s="437"/>
      <c r="K24" s="519">
        <f>K22/23.5</f>
        <v>30.486382978723402</v>
      </c>
    </row>
    <row r="25" spans="1:11" x14ac:dyDescent="0.25">
      <c r="A25" s="2"/>
      <c r="C25" s="4"/>
      <c r="D25" s="2"/>
      <c r="E25" s="2"/>
      <c r="F25" s="2"/>
      <c r="G25" s="2"/>
      <c r="H25" s="10"/>
      <c r="I25" s="9"/>
      <c r="J25" s="2"/>
      <c r="K25" s="12"/>
    </row>
    <row r="26" spans="1:11" ht="18.75" x14ac:dyDescent="0.25">
      <c r="A26" s="386"/>
      <c r="B26" s="838"/>
      <c r="C26" s="278"/>
      <c r="D26" s="215"/>
      <c r="E26" s="25"/>
      <c r="F26" s="26"/>
      <c r="G26" s="26"/>
      <c r="H26" s="9"/>
      <c r="I26" s="11"/>
      <c r="J26" s="11"/>
    </row>
    <row r="27" spans="1:11" ht="18.75" x14ac:dyDescent="0.25">
      <c r="A27" s="636" t="s">
        <v>66</v>
      </c>
      <c r="B27" s="829"/>
      <c r="C27" s="637"/>
      <c r="D27" s="637"/>
      <c r="E27" s="25"/>
      <c r="F27" s="26"/>
      <c r="G27" s="26"/>
      <c r="H27" s="11"/>
      <c r="I27" s="11"/>
      <c r="J27" s="11"/>
    </row>
    <row r="28" spans="1:11" ht="18.75" x14ac:dyDescent="0.25">
      <c r="A28" s="639" t="s">
        <v>67</v>
      </c>
      <c r="B28" s="825"/>
      <c r="C28" s="113"/>
      <c r="D28" s="640"/>
      <c r="E28" s="25"/>
      <c r="F28" s="26"/>
      <c r="G28" s="26"/>
      <c r="H28" s="11"/>
      <c r="I28" s="11"/>
      <c r="J28" s="11"/>
    </row>
    <row r="29" spans="1:11" ht="18.75" x14ac:dyDescent="0.25">
      <c r="D29" s="11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5"/>
  <sheetViews>
    <sheetView zoomScale="80" zoomScaleNormal="80" workbookViewId="0">
      <selection activeCell="A2" sqref="A2:J2"/>
    </sheetView>
  </sheetViews>
  <sheetFormatPr defaultRowHeight="15" x14ac:dyDescent="0.25"/>
  <cols>
    <col min="1" max="1" width="16.85546875" customWidth="1"/>
    <col min="2" max="2" width="16.855468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1" spans="1:11" x14ac:dyDescent="0.25">
      <c r="E1" s="11"/>
    </row>
    <row r="2" spans="1:11" ht="23.25" x14ac:dyDescent="0.35">
      <c r="A2" s="6" t="s">
        <v>208</v>
      </c>
      <c r="B2" s="5"/>
      <c r="C2" s="947"/>
      <c r="D2" s="6"/>
      <c r="E2" s="6"/>
      <c r="F2" s="983">
        <v>44995</v>
      </c>
      <c r="G2" s="983"/>
      <c r="H2" s="983"/>
      <c r="I2" s="984"/>
      <c r="J2" s="984"/>
      <c r="K2" s="8"/>
    </row>
    <row r="3" spans="1:11" ht="15.75" thickBot="1" x14ac:dyDescent="0.3">
      <c r="A3" s="1"/>
      <c r="C3" s="3"/>
      <c r="D3" s="1"/>
      <c r="E3" s="37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839"/>
      <c r="C4" s="774" t="s">
        <v>39</v>
      </c>
      <c r="D4" s="254"/>
      <c r="E4" s="706"/>
      <c r="F4" s="772"/>
      <c r="G4" s="989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840"/>
      <c r="C5" s="102" t="s">
        <v>40</v>
      </c>
      <c r="D5" s="688" t="s">
        <v>41</v>
      </c>
      <c r="E5" s="102" t="s">
        <v>38</v>
      </c>
      <c r="F5" s="96" t="s">
        <v>26</v>
      </c>
      <c r="G5" s="990"/>
      <c r="H5" s="96" t="s">
        <v>27</v>
      </c>
      <c r="I5" s="488" t="s">
        <v>28</v>
      </c>
      <c r="J5" s="96" t="s">
        <v>29</v>
      </c>
      <c r="K5" s="719" t="s">
        <v>30</v>
      </c>
    </row>
    <row r="6" spans="1:11" s="16" customFormat="1" ht="31.5" customHeight="1" x14ac:dyDescent="0.25">
      <c r="A6" s="586"/>
      <c r="B6" s="526"/>
      <c r="C6" s="136">
        <v>13</v>
      </c>
      <c r="D6" s="650" t="s">
        <v>19</v>
      </c>
      <c r="E6" s="394" t="s">
        <v>213</v>
      </c>
      <c r="F6" s="298">
        <v>60</v>
      </c>
      <c r="G6" s="136">
        <v>11.25</v>
      </c>
      <c r="H6" s="35">
        <v>1.2</v>
      </c>
      <c r="I6" s="36">
        <v>5.4</v>
      </c>
      <c r="J6" s="37">
        <v>5.16</v>
      </c>
      <c r="K6" s="194">
        <v>73.2</v>
      </c>
    </row>
    <row r="7" spans="1:11" s="16" customFormat="1" ht="27.75" customHeight="1" x14ac:dyDescent="0.25">
      <c r="A7" s="586"/>
      <c r="B7" s="527" t="s">
        <v>74</v>
      </c>
      <c r="C7" s="183">
        <v>153</v>
      </c>
      <c r="D7" s="674" t="s">
        <v>10</v>
      </c>
      <c r="E7" s="507" t="s">
        <v>189</v>
      </c>
      <c r="F7" s="165">
        <v>90</v>
      </c>
      <c r="G7" s="183"/>
      <c r="H7" s="954">
        <v>12.52</v>
      </c>
      <c r="I7" s="51">
        <v>10</v>
      </c>
      <c r="J7" s="69">
        <v>12.3</v>
      </c>
      <c r="K7" s="250">
        <v>190.38</v>
      </c>
    </row>
    <row r="8" spans="1:11" s="16" customFormat="1" ht="27" customHeight="1" x14ac:dyDescent="0.25">
      <c r="A8" s="586"/>
      <c r="B8" s="187" t="s">
        <v>76</v>
      </c>
      <c r="C8" s="184">
        <v>89</v>
      </c>
      <c r="D8" s="666" t="s">
        <v>10</v>
      </c>
      <c r="E8" s="301" t="s">
        <v>214</v>
      </c>
      <c r="F8" s="676">
        <v>90</v>
      </c>
      <c r="G8" s="540">
        <v>35.590000000000003</v>
      </c>
      <c r="H8" s="244">
        <v>18</v>
      </c>
      <c r="I8" s="53">
        <v>16.5</v>
      </c>
      <c r="J8" s="70">
        <v>2.89</v>
      </c>
      <c r="K8" s="337">
        <v>232.8</v>
      </c>
    </row>
    <row r="9" spans="1:11" s="16" customFormat="1" ht="26.25" customHeight="1" x14ac:dyDescent="0.25">
      <c r="A9" s="586"/>
      <c r="B9" s="170"/>
      <c r="C9" s="132">
        <v>53</v>
      </c>
      <c r="D9" s="695" t="s">
        <v>64</v>
      </c>
      <c r="E9" s="322" t="s">
        <v>60</v>
      </c>
      <c r="F9" s="97">
        <v>150</v>
      </c>
      <c r="G9" s="133">
        <v>11.18</v>
      </c>
      <c r="H9" s="72">
        <v>3.34</v>
      </c>
      <c r="I9" s="13">
        <v>4.91</v>
      </c>
      <c r="J9" s="23">
        <v>33.93</v>
      </c>
      <c r="K9" s="134">
        <v>191.49</v>
      </c>
    </row>
    <row r="10" spans="1:11" s="16" customFormat="1" ht="24" customHeight="1" x14ac:dyDescent="0.25">
      <c r="A10" s="586"/>
      <c r="B10" s="289"/>
      <c r="C10" s="213">
        <v>107</v>
      </c>
      <c r="D10" s="180" t="s">
        <v>18</v>
      </c>
      <c r="E10" s="219" t="s">
        <v>138</v>
      </c>
      <c r="F10" s="127">
        <v>200</v>
      </c>
      <c r="G10" s="131">
        <v>12</v>
      </c>
      <c r="H10" s="17">
        <v>1</v>
      </c>
      <c r="I10" s="15">
        <v>0.2</v>
      </c>
      <c r="J10" s="38">
        <v>20.2</v>
      </c>
      <c r="K10" s="192">
        <v>92</v>
      </c>
    </row>
    <row r="11" spans="1:11" s="16" customFormat="1" ht="23.25" customHeight="1" x14ac:dyDescent="0.25">
      <c r="A11" s="586"/>
      <c r="B11" s="170"/>
      <c r="C11" s="134">
        <v>119</v>
      </c>
      <c r="D11" s="180" t="s">
        <v>14</v>
      </c>
      <c r="E11" s="149" t="s">
        <v>55</v>
      </c>
      <c r="F11" s="282">
        <v>20</v>
      </c>
      <c r="G11" s="185">
        <v>1.88</v>
      </c>
      <c r="H11" s="17">
        <v>1.52</v>
      </c>
      <c r="I11" s="15">
        <v>0.16</v>
      </c>
      <c r="J11" s="38">
        <v>9.84</v>
      </c>
      <c r="K11" s="620">
        <v>47</v>
      </c>
    </row>
    <row r="12" spans="1:11" s="16" customFormat="1" ht="25.5" customHeight="1" x14ac:dyDescent="0.25">
      <c r="A12" s="586"/>
      <c r="B12" s="170"/>
      <c r="C12" s="131">
        <v>120</v>
      </c>
      <c r="D12" s="180" t="s">
        <v>15</v>
      </c>
      <c r="E12" s="149" t="s">
        <v>47</v>
      </c>
      <c r="F12" s="127">
        <v>20</v>
      </c>
      <c r="G12" s="131">
        <v>1.75</v>
      </c>
      <c r="H12" s="17">
        <v>1.32</v>
      </c>
      <c r="I12" s="15">
        <v>0.24</v>
      </c>
      <c r="J12" s="38">
        <v>8.0399999999999991</v>
      </c>
      <c r="K12" s="193">
        <v>39.6</v>
      </c>
    </row>
    <row r="13" spans="1:11" s="16" customFormat="1" ht="26.45" customHeight="1" x14ac:dyDescent="0.25">
      <c r="A13" s="80" t="s">
        <v>6</v>
      </c>
      <c r="B13" s="527" t="s">
        <v>74</v>
      </c>
      <c r="C13" s="377"/>
      <c r="D13" s="674"/>
      <c r="E13" s="302" t="s">
        <v>20</v>
      </c>
      <c r="F13" s="468">
        <f>F6+F7+F9+F10+F11+F12</f>
        <v>540</v>
      </c>
      <c r="G13" s="50">
        <f t="shared" ref="G13:K13" si="0">G6+G7+G9+G10+G11+G12</f>
        <v>38.06</v>
      </c>
      <c r="H13" s="50">
        <f t="shared" si="0"/>
        <v>20.9</v>
      </c>
      <c r="I13" s="22">
        <f t="shared" si="0"/>
        <v>20.91</v>
      </c>
      <c r="J13" s="59">
        <f t="shared" si="0"/>
        <v>89.47</v>
      </c>
      <c r="K13" s="293">
        <f t="shared" si="0"/>
        <v>633.66999999999996</v>
      </c>
    </row>
    <row r="14" spans="1:11" s="33" customFormat="1" ht="26.45" customHeight="1" x14ac:dyDescent="0.25">
      <c r="A14" s="81"/>
      <c r="B14" s="187" t="s">
        <v>76</v>
      </c>
      <c r="C14" s="239"/>
      <c r="D14" s="734"/>
      <c r="E14" s="303" t="s">
        <v>20</v>
      </c>
      <c r="F14" s="478">
        <f>F6+F8+F9+F10+F11+F12</f>
        <v>540</v>
      </c>
      <c r="G14" s="292"/>
      <c r="H14" s="957">
        <f t="shared" ref="H14:J14" si="1">H6+H8+H9+H10+H11+H12</f>
        <v>26.38</v>
      </c>
      <c r="I14" s="60">
        <f t="shared" si="1"/>
        <v>27.409999999999997</v>
      </c>
      <c r="J14" s="410">
        <f t="shared" si="1"/>
        <v>80.06</v>
      </c>
      <c r="K14" s="959">
        <f>K6+K8+K9+K10+K11+K12</f>
        <v>676.09</v>
      </c>
    </row>
    <row r="15" spans="1:11" s="33" customFormat="1" ht="40.5" customHeight="1" x14ac:dyDescent="0.25">
      <c r="A15" s="81"/>
      <c r="B15" s="527" t="s">
        <v>74</v>
      </c>
      <c r="C15" s="238"/>
      <c r="D15" s="735"/>
      <c r="E15" s="554" t="s">
        <v>21</v>
      </c>
      <c r="F15" s="409"/>
      <c r="G15" s="367"/>
      <c r="H15" s="958"/>
      <c r="I15" s="106"/>
      <c r="J15" s="107"/>
      <c r="K15" s="411">
        <f>K13/23.5</f>
        <v>26.964680851063829</v>
      </c>
    </row>
    <row r="16" spans="1:11" s="33" customFormat="1" ht="26.25" customHeight="1" thickBot="1" x14ac:dyDescent="0.3">
      <c r="A16" s="81"/>
      <c r="B16" s="525" t="s">
        <v>76</v>
      </c>
      <c r="C16" s="186"/>
      <c r="D16" s="672"/>
      <c r="E16" s="555" t="s">
        <v>21</v>
      </c>
      <c r="F16" s="511"/>
      <c r="G16" s="534"/>
      <c r="H16" s="588"/>
      <c r="I16" s="163"/>
      <c r="J16" s="164"/>
      <c r="K16" s="587">
        <f>K14/23.5</f>
        <v>28.769787234042553</v>
      </c>
    </row>
    <row r="17" spans="1:11" s="16" customFormat="1" ht="33.75" customHeight="1" x14ac:dyDescent="0.25">
      <c r="A17" s="82" t="s">
        <v>7</v>
      </c>
      <c r="B17" s="136"/>
      <c r="C17" s="414">
        <v>28</v>
      </c>
      <c r="D17" s="768" t="s">
        <v>19</v>
      </c>
      <c r="E17" s="415" t="s">
        <v>152</v>
      </c>
      <c r="F17" s="459">
        <v>60</v>
      </c>
      <c r="G17" s="414"/>
      <c r="H17" s="452">
        <v>0.48</v>
      </c>
      <c r="I17" s="382">
        <v>0.6</v>
      </c>
      <c r="J17" s="453">
        <v>1.56</v>
      </c>
      <c r="K17" s="475">
        <v>8.4</v>
      </c>
    </row>
    <row r="18" spans="1:11" s="33" customFormat="1" ht="33.75" customHeight="1" x14ac:dyDescent="0.25">
      <c r="A18" s="81"/>
      <c r="B18" s="132"/>
      <c r="C18" s="98">
        <v>40</v>
      </c>
      <c r="D18" s="769" t="s">
        <v>9</v>
      </c>
      <c r="E18" s="158" t="s">
        <v>105</v>
      </c>
      <c r="F18" s="752">
        <v>200</v>
      </c>
      <c r="G18" s="664"/>
      <c r="H18" s="252">
        <v>5</v>
      </c>
      <c r="I18" s="76">
        <v>7.6</v>
      </c>
      <c r="J18" s="77">
        <v>12.8</v>
      </c>
      <c r="K18" s="213">
        <v>139.80000000000001</v>
      </c>
    </row>
    <row r="19" spans="1:11" s="33" customFormat="1" ht="33.75" customHeight="1" x14ac:dyDescent="0.25">
      <c r="A19" s="89"/>
      <c r="B19" s="132"/>
      <c r="C19" s="98">
        <v>86</v>
      </c>
      <c r="D19" s="572" t="s">
        <v>10</v>
      </c>
      <c r="E19" s="369" t="s">
        <v>80</v>
      </c>
      <c r="F19" s="752">
        <v>240</v>
      </c>
      <c r="G19" s="664"/>
      <c r="H19" s="241">
        <v>20.149999999999999</v>
      </c>
      <c r="I19" s="15">
        <v>19.079999999999998</v>
      </c>
      <c r="J19" s="18">
        <v>24.59</v>
      </c>
      <c r="K19" s="192">
        <v>350.62</v>
      </c>
    </row>
    <row r="20" spans="1:11" s="16" customFormat="1" ht="43.5" customHeight="1" x14ac:dyDescent="0.25">
      <c r="A20" s="83"/>
      <c r="B20" s="131"/>
      <c r="C20" s="97">
        <v>102</v>
      </c>
      <c r="D20" s="667" t="s">
        <v>18</v>
      </c>
      <c r="E20" s="634" t="s">
        <v>81</v>
      </c>
      <c r="F20" s="595">
        <v>200</v>
      </c>
      <c r="G20" s="696"/>
      <c r="H20" s="241">
        <v>0.83</v>
      </c>
      <c r="I20" s="15">
        <v>0.04</v>
      </c>
      <c r="J20" s="38">
        <v>15.16</v>
      </c>
      <c r="K20" s="261">
        <v>64.22</v>
      </c>
    </row>
    <row r="21" spans="1:11" s="16" customFormat="1" ht="33.75" customHeight="1" x14ac:dyDescent="0.25">
      <c r="A21" s="83"/>
      <c r="B21" s="131"/>
      <c r="C21" s="99">
        <v>119</v>
      </c>
      <c r="D21" s="564" t="s">
        <v>14</v>
      </c>
      <c r="E21" s="149" t="s">
        <v>55</v>
      </c>
      <c r="F21" s="132">
        <v>45</v>
      </c>
      <c r="G21" s="169"/>
      <c r="H21" s="275">
        <v>3.42</v>
      </c>
      <c r="I21" s="20">
        <v>0.36</v>
      </c>
      <c r="J21" s="43">
        <v>22.14</v>
      </c>
      <c r="K21" s="288">
        <v>105.75</v>
      </c>
    </row>
    <row r="22" spans="1:11" s="16" customFormat="1" ht="33.75" customHeight="1" x14ac:dyDescent="0.25">
      <c r="A22" s="83"/>
      <c r="B22" s="131"/>
      <c r="C22" s="127">
        <v>120</v>
      </c>
      <c r="D22" s="564" t="s">
        <v>15</v>
      </c>
      <c r="E22" s="149" t="s">
        <v>47</v>
      </c>
      <c r="F22" s="132">
        <v>25</v>
      </c>
      <c r="G22" s="169"/>
      <c r="H22" s="275">
        <v>1.65</v>
      </c>
      <c r="I22" s="20">
        <v>0.3</v>
      </c>
      <c r="J22" s="43">
        <v>10.050000000000001</v>
      </c>
      <c r="K22" s="288">
        <v>49.5</v>
      </c>
    </row>
    <row r="23" spans="1:11" s="33" customFormat="1" ht="33.75" customHeight="1" x14ac:dyDescent="0.25">
      <c r="A23" s="89"/>
      <c r="B23" s="132"/>
      <c r="C23" s="98"/>
      <c r="D23" s="572"/>
      <c r="E23" s="304" t="s">
        <v>20</v>
      </c>
      <c r="F23" s="401">
        <f>SUM(F17:F22)</f>
        <v>770</v>
      </c>
      <c r="G23" s="379"/>
      <c r="H23" s="275">
        <f>H17+H18+H19+H20+H21+H22</f>
        <v>31.529999999999994</v>
      </c>
      <c r="I23" s="20">
        <f t="shared" ref="I23:J23" si="2">I17+I18+I19+I20+I21+I22</f>
        <v>27.979999999999997</v>
      </c>
      <c r="J23" s="21">
        <f t="shared" si="2"/>
        <v>86.3</v>
      </c>
      <c r="K23" s="225">
        <f>K17+K18+K19+K20+K21+K22</f>
        <v>718.29000000000008</v>
      </c>
    </row>
    <row r="24" spans="1:11" s="33" customFormat="1" ht="33.75" customHeight="1" thickBot="1" x14ac:dyDescent="0.3">
      <c r="A24" s="114"/>
      <c r="B24" s="135"/>
      <c r="C24" s="263"/>
      <c r="D24" s="770"/>
      <c r="E24" s="347" t="s">
        <v>21</v>
      </c>
      <c r="F24" s="268"/>
      <c r="G24" s="208"/>
      <c r="H24" s="204"/>
      <c r="I24" s="48"/>
      <c r="J24" s="126"/>
      <c r="K24" s="373">
        <f>K23/23.5</f>
        <v>30.565531914893619</v>
      </c>
    </row>
    <row r="25" spans="1:11" x14ac:dyDescent="0.25">
      <c r="A25" s="2"/>
      <c r="C25" s="4"/>
      <c r="D25" s="2"/>
      <c r="E25" s="9"/>
      <c r="F25" s="2"/>
      <c r="G25" s="2"/>
      <c r="H25" s="10"/>
      <c r="I25" s="9"/>
      <c r="J25" s="2"/>
      <c r="K25" s="12"/>
    </row>
    <row r="26" spans="1:11" ht="18.75" x14ac:dyDescent="0.25">
      <c r="D26" s="11"/>
      <c r="E26" s="25"/>
      <c r="F26" s="26"/>
      <c r="G26" s="26"/>
      <c r="H26" s="11"/>
      <c r="I26" s="11"/>
      <c r="J26" s="11"/>
    </row>
    <row r="27" spans="1:11" ht="18.75" x14ac:dyDescent="0.25">
      <c r="D27" s="11"/>
      <c r="E27" s="25"/>
      <c r="F27" s="26"/>
      <c r="G27" s="26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26"/>
      <c r="H28" s="11"/>
      <c r="I28" s="11"/>
      <c r="J28" s="11"/>
    </row>
    <row r="29" spans="1:11" x14ac:dyDescent="0.25">
      <c r="A29" s="639" t="s">
        <v>67</v>
      </c>
      <c r="B29" s="825"/>
      <c r="C29" s="640"/>
      <c r="D29" s="640"/>
      <c r="E29" s="11"/>
      <c r="F29" s="11"/>
      <c r="G29" s="11"/>
      <c r="H29" s="11"/>
      <c r="I29" s="11"/>
      <c r="J29" s="11"/>
    </row>
    <row r="30" spans="1:11" x14ac:dyDescent="0.25">
      <c r="A30" s="11"/>
      <c r="B30" s="826"/>
      <c r="C30" s="354"/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80" zoomScaleNormal="80" workbookViewId="0">
      <selection activeCell="E9" sqref="E9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78"/>
      <c r="B4" s="95"/>
      <c r="C4" s="643" t="s">
        <v>39</v>
      </c>
      <c r="D4" s="705"/>
      <c r="E4" s="706"/>
      <c r="F4" s="643"/>
      <c r="G4" s="987" t="s">
        <v>211</v>
      </c>
      <c r="H4" s="788" t="s">
        <v>22</v>
      </c>
      <c r="I4" s="789"/>
      <c r="J4" s="790"/>
      <c r="K4" s="707" t="s">
        <v>23</v>
      </c>
    </row>
    <row r="5" spans="1:11" s="16" customFormat="1" ht="16.5" thickBot="1" x14ac:dyDescent="0.3">
      <c r="A5" s="79" t="s">
        <v>0</v>
      </c>
      <c r="B5" s="96"/>
      <c r="C5" s="102" t="s">
        <v>40</v>
      </c>
      <c r="D5" s="791" t="s">
        <v>41</v>
      </c>
      <c r="E5" s="102" t="s">
        <v>38</v>
      </c>
      <c r="F5" s="102" t="s">
        <v>26</v>
      </c>
      <c r="G5" s="988"/>
      <c r="H5" s="125" t="s">
        <v>27</v>
      </c>
      <c r="I5" s="488" t="s">
        <v>28</v>
      </c>
      <c r="J5" s="764" t="s">
        <v>29</v>
      </c>
      <c r="K5" s="719" t="s">
        <v>30</v>
      </c>
    </row>
    <row r="6" spans="1:11" s="16" customFormat="1" ht="26.45" customHeight="1" x14ac:dyDescent="0.25">
      <c r="A6" s="82" t="s">
        <v>6</v>
      </c>
      <c r="B6" s="459"/>
      <c r="C6" s="136">
        <v>25</v>
      </c>
      <c r="D6" s="180" t="s">
        <v>19</v>
      </c>
      <c r="E6" s="378" t="s">
        <v>50</v>
      </c>
      <c r="F6" s="220">
        <v>150</v>
      </c>
      <c r="G6" s="961"/>
      <c r="H6" s="241">
        <v>0.6</v>
      </c>
      <c r="I6" s="15">
        <v>0.45</v>
      </c>
      <c r="J6" s="38">
        <v>15.45</v>
      </c>
      <c r="K6" s="192">
        <v>70.5</v>
      </c>
    </row>
    <row r="7" spans="1:11" s="33" customFormat="1" ht="26.45" customHeight="1" x14ac:dyDescent="0.25">
      <c r="A7" s="81"/>
      <c r="B7" s="589"/>
      <c r="C7" s="132">
        <v>227</v>
      </c>
      <c r="D7" s="212" t="s">
        <v>62</v>
      </c>
      <c r="E7" s="150" t="s">
        <v>173</v>
      </c>
      <c r="F7" s="132">
        <v>150</v>
      </c>
      <c r="G7" s="169"/>
      <c r="H7" s="385">
        <v>23.46</v>
      </c>
      <c r="I7" s="90">
        <v>11.79</v>
      </c>
      <c r="J7" s="94">
        <v>42.51</v>
      </c>
      <c r="K7" s="600">
        <v>372.4</v>
      </c>
    </row>
    <row r="8" spans="1:11" s="33" customFormat="1" ht="26.45" customHeight="1" x14ac:dyDescent="0.25">
      <c r="A8" s="81"/>
      <c r="B8" s="589"/>
      <c r="C8" s="132">
        <v>113</v>
      </c>
      <c r="D8" s="212" t="s">
        <v>5</v>
      </c>
      <c r="E8" s="150" t="s">
        <v>11</v>
      </c>
      <c r="F8" s="132">
        <v>200</v>
      </c>
      <c r="G8" s="169"/>
      <c r="H8" s="252">
        <v>0.04</v>
      </c>
      <c r="I8" s="76">
        <v>0</v>
      </c>
      <c r="J8" s="210">
        <v>7.4</v>
      </c>
      <c r="K8" s="213">
        <v>30.26</v>
      </c>
    </row>
    <row r="9" spans="1:11" s="33" customFormat="1" ht="40.5" customHeight="1" x14ac:dyDescent="0.25">
      <c r="A9" s="81"/>
      <c r="B9" s="98"/>
      <c r="C9" s="131">
        <v>121</v>
      </c>
      <c r="D9" s="180" t="s">
        <v>14</v>
      </c>
      <c r="E9" s="149" t="s">
        <v>51</v>
      </c>
      <c r="F9" s="131">
        <v>30</v>
      </c>
      <c r="G9" s="170"/>
      <c r="H9" s="275">
        <v>2.25</v>
      </c>
      <c r="I9" s="20">
        <v>0.87</v>
      </c>
      <c r="J9" s="43">
        <v>14.94</v>
      </c>
      <c r="K9" s="195">
        <v>78.599999999999994</v>
      </c>
    </row>
    <row r="10" spans="1:11" s="33" customFormat="1" ht="26.25" customHeight="1" x14ac:dyDescent="0.25">
      <c r="A10" s="81"/>
      <c r="B10" s="98"/>
      <c r="C10" s="134"/>
      <c r="D10" s="180"/>
      <c r="E10" s="715" t="s">
        <v>20</v>
      </c>
      <c r="F10" s="311">
        <f>SUM(F6:F9)</f>
        <v>530</v>
      </c>
      <c r="G10" s="942"/>
      <c r="H10" s="241">
        <f t="shared" ref="H10:K10" si="0">SUM(H6:H9)</f>
        <v>26.35</v>
      </c>
      <c r="I10" s="15">
        <f t="shared" si="0"/>
        <v>13.109999999999998</v>
      </c>
      <c r="J10" s="38">
        <f t="shared" si="0"/>
        <v>80.3</v>
      </c>
      <c r="K10" s="352">
        <f t="shared" si="0"/>
        <v>551.76</v>
      </c>
    </row>
    <row r="11" spans="1:11" s="33" customFormat="1" ht="23.25" customHeight="1" thickBot="1" x14ac:dyDescent="0.3">
      <c r="A11" s="81"/>
      <c r="B11" s="98"/>
      <c r="C11" s="131"/>
      <c r="D11" s="180"/>
      <c r="E11" s="715" t="s">
        <v>21</v>
      </c>
      <c r="F11" s="311"/>
      <c r="G11" s="942"/>
      <c r="H11" s="241"/>
      <c r="I11" s="15"/>
      <c r="J11" s="38"/>
      <c r="K11" s="352">
        <f>K10/23.5</f>
        <v>23.479148936170212</v>
      </c>
    </row>
    <row r="12" spans="1:11" s="16" customFormat="1" ht="33.75" customHeight="1" x14ac:dyDescent="0.25">
      <c r="A12" s="82" t="s">
        <v>7</v>
      </c>
      <c r="B12" s="298"/>
      <c r="C12" s="283">
        <v>9</v>
      </c>
      <c r="D12" s="692" t="s">
        <v>19</v>
      </c>
      <c r="E12" s="693" t="s">
        <v>92</v>
      </c>
      <c r="F12" s="694">
        <v>60</v>
      </c>
      <c r="G12" s="694"/>
      <c r="H12" s="266">
        <v>1.29</v>
      </c>
      <c r="I12" s="36">
        <v>4.2699999999999996</v>
      </c>
      <c r="J12" s="37">
        <v>6.97</v>
      </c>
      <c r="K12" s="316">
        <v>72.75</v>
      </c>
    </row>
    <row r="13" spans="1:11" s="16" customFormat="1" ht="33.75" customHeight="1" x14ac:dyDescent="0.25">
      <c r="A13" s="80"/>
      <c r="B13" s="97"/>
      <c r="C13" s="132">
        <v>41</v>
      </c>
      <c r="D13" s="212" t="s">
        <v>9</v>
      </c>
      <c r="E13" s="369" t="s">
        <v>84</v>
      </c>
      <c r="F13" s="228">
        <v>200</v>
      </c>
      <c r="G13" s="416"/>
      <c r="H13" s="252">
        <v>6.66</v>
      </c>
      <c r="I13" s="76">
        <v>5.51</v>
      </c>
      <c r="J13" s="210">
        <v>8.75</v>
      </c>
      <c r="K13" s="384">
        <v>111.57</v>
      </c>
    </row>
    <row r="14" spans="1:11" s="33" customFormat="1" ht="33.75" customHeight="1" x14ac:dyDescent="0.25">
      <c r="A14" s="89"/>
      <c r="B14" s="589"/>
      <c r="C14" s="132">
        <v>81</v>
      </c>
      <c r="D14" s="212" t="s">
        <v>10</v>
      </c>
      <c r="E14" s="158" t="s">
        <v>73</v>
      </c>
      <c r="F14" s="664">
        <v>90</v>
      </c>
      <c r="G14" s="664"/>
      <c r="H14" s="275">
        <v>23.81</v>
      </c>
      <c r="I14" s="20">
        <v>19.829999999999998</v>
      </c>
      <c r="J14" s="43">
        <v>0.72</v>
      </c>
      <c r="K14" s="274">
        <v>274.56</v>
      </c>
    </row>
    <row r="15" spans="1:11" s="16" customFormat="1" ht="43.5" customHeight="1" x14ac:dyDescent="0.25">
      <c r="A15" s="83"/>
      <c r="B15" s="98"/>
      <c r="C15" s="132">
        <v>124</v>
      </c>
      <c r="D15" s="212" t="s">
        <v>87</v>
      </c>
      <c r="E15" s="369" t="s">
        <v>85</v>
      </c>
      <c r="F15" s="228">
        <v>150</v>
      </c>
      <c r="G15" s="416"/>
      <c r="H15" s="252">
        <v>3.93</v>
      </c>
      <c r="I15" s="76">
        <v>4.24</v>
      </c>
      <c r="J15" s="210">
        <v>21.84</v>
      </c>
      <c r="K15" s="384">
        <v>140.55000000000001</v>
      </c>
    </row>
    <row r="16" spans="1:11" s="16" customFormat="1" ht="33.75" customHeight="1" x14ac:dyDescent="0.25">
      <c r="A16" s="83"/>
      <c r="B16" s="384"/>
      <c r="C16" s="213">
        <v>100</v>
      </c>
      <c r="D16" s="212" t="s">
        <v>88</v>
      </c>
      <c r="E16" s="150" t="s">
        <v>86</v>
      </c>
      <c r="F16" s="132">
        <v>200</v>
      </c>
      <c r="G16" s="169"/>
      <c r="H16" s="275">
        <v>0.15</v>
      </c>
      <c r="I16" s="20">
        <v>0.04</v>
      </c>
      <c r="J16" s="43">
        <v>12.83</v>
      </c>
      <c r="K16" s="274">
        <v>52.45</v>
      </c>
    </row>
    <row r="17" spans="1:11" s="16" customFormat="1" ht="33.75" customHeight="1" x14ac:dyDescent="0.25">
      <c r="A17" s="83"/>
      <c r="B17" s="384"/>
      <c r="C17" s="213">
        <v>119</v>
      </c>
      <c r="D17" s="212" t="s">
        <v>14</v>
      </c>
      <c r="E17" s="150" t="s">
        <v>55</v>
      </c>
      <c r="F17" s="282">
        <v>20</v>
      </c>
      <c r="G17" s="282"/>
      <c r="H17" s="241">
        <v>1.52</v>
      </c>
      <c r="I17" s="15">
        <v>0.16</v>
      </c>
      <c r="J17" s="38">
        <v>9.84</v>
      </c>
      <c r="K17" s="620">
        <v>47</v>
      </c>
    </row>
    <row r="18" spans="1:11" s="16" customFormat="1" ht="33.75" customHeight="1" x14ac:dyDescent="0.25">
      <c r="A18" s="89"/>
      <c r="B18" s="98"/>
      <c r="C18" s="132">
        <v>120</v>
      </c>
      <c r="D18" s="212" t="s">
        <v>15</v>
      </c>
      <c r="E18" s="150" t="s">
        <v>47</v>
      </c>
      <c r="F18" s="127">
        <v>20</v>
      </c>
      <c r="G18" s="127"/>
      <c r="H18" s="241">
        <v>1.32</v>
      </c>
      <c r="I18" s="15">
        <v>0.24</v>
      </c>
      <c r="J18" s="38">
        <v>8.0399999999999991</v>
      </c>
      <c r="K18" s="621">
        <v>39.6</v>
      </c>
    </row>
    <row r="19" spans="1:11" s="16" customFormat="1" ht="33.75" customHeight="1" x14ac:dyDescent="0.25">
      <c r="A19" s="89"/>
      <c r="B19" s="589"/>
      <c r="C19" s="137"/>
      <c r="D19" s="485"/>
      <c r="E19" s="304" t="s">
        <v>20</v>
      </c>
      <c r="F19" s="196">
        <f>F12+F13+F14+F15+F16+F17+F18</f>
        <v>740</v>
      </c>
      <c r="G19" s="962"/>
      <c r="H19" s="202">
        <f t="shared" ref="H19:K19" si="1">H12+H13+H14+H15+H16+H17+H18</f>
        <v>38.68</v>
      </c>
      <c r="I19" s="32">
        <f t="shared" si="1"/>
        <v>34.29</v>
      </c>
      <c r="J19" s="63">
        <f t="shared" si="1"/>
        <v>68.990000000000009</v>
      </c>
      <c r="K19" s="596">
        <f t="shared" si="1"/>
        <v>738.48000000000013</v>
      </c>
    </row>
    <row r="20" spans="1:11" s="16" customFormat="1" ht="33.75" customHeight="1" thickBot="1" x14ac:dyDescent="0.3">
      <c r="A20" s="114"/>
      <c r="B20" s="597"/>
      <c r="C20" s="135"/>
      <c r="D20" s="395"/>
      <c r="E20" s="347" t="s">
        <v>21</v>
      </c>
      <c r="F20" s="372"/>
      <c r="G20" s="963"/>
      <c r="H20" s="204"/>
      <c r="I20" s="48"/>
      <c r="J20" s="115"/>
      <c r="K20" s="473">
        <f>K19/23.5</f>
        <v>31.424680851063837</v>
      </c>
    </row>
    <row r="21" spans="1:11" x14ac:dyDescent="0.25">
      <c r="A21" s="2"/>
      <c r="B21" s="4"/>
      <c r="C21" s="4"/>
      <c r="D21" s="2"/>
      <c r="E21" s="2"/>
      <c r="F21" s="2"/>
      <c r="G21" s="2"/>
      <c r="H21" s="10"/>
      <c r="I21" s="9"/>
      <c r="J21" s="2"/>
      <c r="K21" s="12"/>
    </row>
    <row r="22" spans="1:11" ht="18.75" x14ac:dyDescent="0.25">
      <c r="A22" s="218"/>
      <c r="B22" s="277"/>
      <c r="C22" s="277"/>
      <c r="D22" s="278"/>
      <c r="E22" s="279"/>
      <c r="F22" s="26"/>
      <c r="G22" s="26"/>
      <c r="H22" s="11"/>
      <c r="I22" s="11"/>
      <c r="J22" s="11"/>
    </row>
    <row r="23" spans="1:11" ht="18.75" x14ac:dyDescent="0.25">
      <c r="D23" s="11"/>
      <c r="E23" s="25"/>
      <c r="F23" s="26"/>
      <c r="G23" s="26"/>
      <c r="H23" s="11"/>
      <c r="I23" s="11"/>
      <c r="J23" s="11"/>
    </row>
    <row r="24" spans="1:11" x14ac:dyDescent="0.25">
      <c r="D24" s="11"/>
      <c r="E24" s="11"/>
      <c r="F24" s="11"/>
      <c r="G24" s="11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</sheetData>
  <mergeCells count="1">
    <mergeCell ref="G4:G5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2"/>
  <sheetViews>
    <sheetView zoomScale="80" zoomScaleNormal="80" workbookViewId="0">
      <selection activeCell="G8" sqref="G8:K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960"/>
      <c r="D2" s="6"/>
      <c r="E2" s="6"/>
      <c r="F2" s="983">
        <v>44998</v>
      </c>
      <c r="G2" s="983"/>
      <c r="H2" s="983"/>
      <c r="I2" s="984"/>
      <c r="J2" s="984"/>
      <c r="K2" s="8"/>
    </row>
    <row r="3" spans="1:11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440"/>
      <c r="C4" s="643" t="s">
        <v>39</v>
      </c>
      <c r="D4" s="737"/>
      <c r="E4" s="706"/>
      <c r="F4" s="643"/>
      <c r="G4" s="987" t="s">
        <v>211</v>
      </c>
      <c r="H4" s="788" t="s">
        <v>22</v>
      </c>
      <c r="I4" s="789"/>
      <c r="J4" s="790"/>
      <c r="K4" s="648" t="s">
        <v>23</v>
      </c>
    </row>
    <row r="5" spans="1:11" s="16" customFormat="1" ht="16.5" thickBot="1" x14ac:dyDescent="0.3">
      <c r="A5" s="140" t="s">
        <v>0</v>
      </c>
      <c r="B5" s="102"/>
      <c r="C5" s="102" t="s">
        <v>40</v>
      </c>
      <c r="D5" s="800" t="s">
        <v>41</v>
      </c>
      <c r="E5" s="102" t="s">
        <v>38</v>
      </c>
      <c r="F5" s="102" t="s">
        <v>26</v>
      </c>
      <c r="G5" s="991"/>
      <c r="H5" s="801" t="s">
        <v>27</v>
      </c>
      <c r="I5" s="488" t="s">
        <v>28</v>
      </c>
      <c r="J5" s="802" t="s">
        <v>29</v>
      </c>
      <c r="K5" s="649" t="s">
        <v>30</v>
      </c>
    </row>
    <row r="6" spans="1:11" s="16" customFormat="1" ht="26.45" customHeight="1" x14ac:dyDescent="0.25">
      <c r="A6" s="103" t="s">
        <v>6</v>
      </c>
      <c r="B6" s="136"/>
      <c r="C6" s="145">
        <v>25</v>
      </c>
      <c r="D6" s="463" t="s">
        <v>19</v>
      </c>
      <c r="E6" s="466" t="s">
        <v>215</v>
      </c>
      <c r="F6" s="961">
        <v>150</v>
      </c>
      <c r="G6" s="136">
        <v>40.5</v>
      </c>
      <c r="H6" s="342">
        <v>0.6</v>
      </c>
      <c r="I6" s="46">
        <v>0.45</v>
      </c>
      <c r="J6" s="47">
        <v>15.45</v>
      </c>
      <c r="K6" s="274">
        <v>70.5</v>
      </c>
    </row>
    <row r="7" spans="1:11" s="33" customFormat="1" ht="26.45" customHeight="1" x14ac:dyDescent="0.25">
      <c r="A7" s="141"/>
      <c r="B7" s="120"/>
      <c r="C7" s="557">
        <v>125</v>
      </c>
      <c r="D7" s="464" t="s">
        <v>89</v>
      </c>
      <c r="E7" s="129" t="s">
        <v>161</v>
      </c>
      <c r="F7" s="169">
        <v>150</v>
      </c>
      <c r="G7" s="132">
        <v>12.47</v>
      </c>
      <c r="H7" s="385">
        <v>7.85</v>
      </c>
      <c r="I7" s="90">
        <v>5.23</v>
      </c>
      <c r="J7" s="94">
        <v>41.29</v>
      </c>
      <c r="K7" s="461">
        <v>243.85</v>
      </c>
    </row>
    <row r="8" spans="1:11" s="33" customFormat="1" ht="24" customHeight="1" x14ac:dyDescent="0.25">
      <c r="A8" s="141"/>
      <c r="B8" s="120"/>
      <c r="C8" s="145">
        <v>114</v>
      </c>
      <c r="D8" s="180" t="s">
        <v>46</v>
      </c>
      <c r="E8" s="219" t="s">
        <v>52</v>
      </c>
      <c r="F8" s="689">
        <v>200</v>
      </c>
      <c r="G8" s="965">
        <v>1.4</v>
      </c>
      <c r="H8" s="241">
        <v>0</v>
      </c>
      <c r="I8" s="15">
        <v>0</v>
      </c>
      <c r="J8" s="38">
        <v>7.27</v>
      </c>
      <c r="K8" s="260">
        <v>28.73</v>
      </c>
    </row>
    <row r="9" spans="1:11" s="33" customFormat="1" ht="24" customHeight="1" x14ac:dyDescent="0.25">
      <c r="A9" s="141"/>
      <c r="B9" s="617"/>
      <c r="C9" s="145" t="s">
        <v>169</v>
      </c>
      <c r="D9" s="180" t="s">
        <v>18</v>
      </c>
      <c r="E9" s="219" t="s">
        <v>170</v>
      </c>
      <c r="F9" s="282">
        <v>100</v>
      </c>
      <c r="G9" s="185">
        <v>50.5</v>
      </c>
      <c r="H9" s="241">
        <v>0</v>
      </c>
      <c r="I9" s="15">
        <v>0</v>
      </c>
      <c r="J9" s="38">
        <v>15</v>
      </c>
      <c r="K9" s="260">
        <v>60</v>
      </c>
    </row>
    <row r="10" spans="1:11" s="33" customFormat="1" ht="26.45" customHeight="1" x14ac:dyDescent="0.25">
      <c r="A10" s="141"/>
      <c r="B10" s="132"/>
      <c r="C10" s="576">
        <v>119</v>
      </c>
      <c r="D10" s="464" t="s">
        <v>55</v>
      </c>
      <c r="E10" s="129" t="s">
        <v>42</v>
      </c>
      <c r="F10" s="169">
        <v>30</v>
      </c>
      <c r="G10" s="132">
        <v>1.88</v>
      </c>
      <c r="H10" s="275">
        <v>2.2799999999999998</v>
      </c>
      <c r="I10" s="20">
        <v>0.24</v>
      </c>
      <c r="J10" s="43">
        <v>14.76</v>
      </c>
      <c r="K10" s="417">
        <v>70.5</v>
      </c>
    </row>
    <row r="11" spans="1:11" s="33" customFormat="1" ht="26.45" customHeight="1" x14ac:dyDescent="0.25">
      <c r="A11" s="141"/>
      <c r="B11" s="132"/>
      <c r="C11" s="557">
        <v>120</v>
      </c>
      <c r="D11" s="464" t="s">
        <v>47</v>
      </c>
      <c r="E11" s="129" t="s">
        <v>13</v>
      </c>
      <c r="F11" s="169">
        <v>30</v>
      </c>
      <c r="G11" s="132">
        <v>1.9</v>
      </c>
      <c r="H11" s="275">
        <v>1.98</v>
      </c>
      <c r="I11" s="20">
        <v>0.36</v>
      </c>
      <c r="J11" s="43">
        <v>12.06</v>
      </c>
      <c r="K11" s="417">
        <v>59.4</v>
      </c>
    </row>
    <row r="12" spans="1:11" s="33" customFormat="1" ht="26.45" customHeight="1" x14ac:dyDescent="0.25">
      <c r="A12" s="141"/>
      <c r="B12" s="132"/>
      <c r="C12" s="557"/>
      <c r="D12" s="464"/>
      <c r="E12" s="156" t="s">
        <v>20</v>
      </c>
      <c r="F12" s="271">
        <f>SUM(F6:F11)</f>
        <v>660</v>
      </c>
      <c r="G12" s="202">
        <f t="shared" ref="G12:J12" si="0">SUM(G6:G11)</f>
        <v>108.65</v>
      </c>
      <c r="H12" s="202">
        <f t="shared" si="0"/>
        <v>12.709999999999999</v>
      </c>
      <c r="I12" s="32">
        <f t="shared" si="0"/>
        <v>6.2800000000000011</v>
      </c>
      <c r="J12" s="63">
        <f t="shared" si="0"/>
        <v>105.83</v>
      </c>
      <c r="K12" s="379">
        <f>SUM(K6:K11)</f>
        <v>532.98</v>
      </c>
    </row>
    <row r="13" spans="1:11" s="33" customFormat="1" ht="26.45" customHeight="1" thickBot="1" x14ac:dyDescent="0.3">
      <c r="A13" s="141"/>
      <c r="B13" s="135"/>
      <c r="C13" s="557"/>
      <c r="D13" s="464"/>
      <c r="E13" s="467" t="s">
        <v>21</v>
      </c>
      <c r="F13" s="169"/>
      <c r="G13" s="135"/>
      <c r="H13" s="248"/>
      <c r="I13" s="152"/>
      <c r="J13" s="153"/>
      <c r="K13" s="324">
        <f>K12/23.5</f>
        <v>22.68</v>
      </c>
    </row>
    <row r="14" spans="1:11" s="16" customFormat="1" ht="26.45" customHeight="1" x14ac:dyDescent="0.25">
      <c r="A14" s="143" t="s">
        <v>7</v>
      </c>
      <c r="B14" s="136"/>
      <c r="C14" s="399">
        <v>135</v>
      </c>
      <c r="D14" s="383" t="s">
        <v>19</v>
      </c>
      <c r="E14" s="178" t="s">
        <v>162</v>
      </c>
      <c r="F14" s="154">
        <v>60</v>
      </c>
      <c r="G14" s="964"/>
      <c r="H14" s="452">
        <v>1.2</v>
      </c>
      <c r="I14" s="382">
        <v>5.4</v>
      </c>
      <c r="J14" s="453">
        <v>5.16</v>
      </c>
      <c r="K14" s="195">
        <v>73.2</v>
      </c>
    </row>
    <row r="15" spans="1:11" s="16" customFormat="1" ht="26.45" customHeight="1" x14ac:dyDescent="0.25">
      <c r="A15" s="103"/>
      <c r="B15" s="133"/>
      <c r="C15" s="133" t="s">
        <v>188</v>
      </c>
      <c r="D15" s="465" t="s">
        <v>9</v>
      </c>
      <c r="E15" s="392" t="s">
        <v>183</v>
      </c>
      <c r="F15" s="635">
        <v>200</v>
      </c>
      <c r="G15" s="743"/>
      <c r="H15" s="242">
        <v>6.2</v>
      </c>
      <c r="I15" s="13">
        <v>6.38</v>
      </c>
      <c r="J15" s="40">
        <v>12.02</v>
      </c>
      <c r="K15" s="134">
        <v>131.11000000000001</v>
      </c>
    </row>
    <row r="16" spans="1:11" s="33" customFormat="1" ht="26.45" customHeight="1" x14ac:dyDescent="0.25">
      <c r="A16" s="104"/>
      <c r="B16" s="120"/>
      <c r="C16" s="132">
        <v>80</v>
      </c>
      <c r="D16" s="464" t="s">
        <v>10</v>
      </c>
      <c r="E16" s="158" t="s">
        <v>99</v>
      </c>
      <c r="F16" s="228">
        <v>90</v>
      </c>
      <c r="G16" s="416"/>
      <c r="H16" s="242">
        <v>14.84</v>
      </c>
      <c r="I16" s="13">
        <v>12.69</v>
      </c>
      <c r="J16" s="40">
        <v>4.46</v>
      </c>
      <c r="K16" s="134">
        <v>191.87</v>
      </c>
    </row>
    <row r="17" spans="1:11" s="33" customFormat="1" ht="26.45" customHeight="1" x14ac:dyDescent="0.25">
      <c r="A17" s="104"/>
      <c r="B17" s="120"/>
      <c r="C17" s="132">
        <v>54</v>
      </c>
      <c r="D17" s="463" t="s">
        <v>87</v>
      </c>
      <c r="E17" s="149" t="s">
        <v>43</v>
      </c>
      <c r="F17" s="131">
        <v>150</v>
      </c>
      <c r="G17" s="170"/>
      <c r="H17" s="275">
        <v>7.26</v>
      </c>
      <c r="I17" s="20">
        <v>4.96</v>
      </c>
      <c r="J17" s="43">
        <v>31.76</v>
      </c>
      <c r="K17" s="195">
        <v>198.84</v>
      </c>
    </row>
    <row r="18" spans="1:11" s="16" customFormat="1" ht="33.75" customHeight="1" x14ac:dyDescent="0.25">
      <c r="A18" s="105"/>
      <c r="B18" s="133"/>
      <c r="C18" s="98">
        <v>98</v>
      </c>
      <c r="D18" s="149" t="s">
        <v>18</v>
      </c>
      <c r="E18" s="175" t="s">
        <v>17</v>
      </c>
      <c r="F18" s="601">
        <v>200</v>
      </c>
      <c r="G18" s="601"/>
      <c r="H18" s="241">
        <v>0.37</v>
      </c>
      <c r="I18" s="15">
        <v>0</v>
      </c>
      <c r="J18" s="18">
        <v>14.85</v>
      </c>
      <c r="K18" s="193">
        <v>59.48</v>
      </c>
    </row>
    <row r="19" spans="1:11" s="16" customFormat="1" ht="26.45" customHeight="1" x14ac:dyDescent="0.25">
      <c r="A19" s="105"/>
      <c r="B19" s="134"/>
      <c r="C19" s="134">
        <v>119</v>
      </c>
      <c r="D19" s="463" t="s">
        <v>55</v>
      </c>
      <c r="E19" s="149" t="s">
        <v>42</v>
      </c>
      <c r="F19" s="131">
        <v>30</v>
      </c>
      <c r="G19" s="170"/>
      <c r="H19" s="241">
        <v>2.2799999999999998</v>
      </c>
      <c r="I19" s="15">
        <v>0.24</v>
      </c>
      <c r="J19" s="38">
        <v>14.76</v>
      </c>
      <c r="K19" s="192">
        <v>70.5</v>
      </c>
    </row>
    <row r="20" spans="1:11" s="16" customFormat="1" ht="26.45" customHeight="1" x14ac:dyDescent="0.25">
      <c r="A20" s="105"/>
      <c r="B20" s="134"/>
      <c r="C20" s="134">
        <v>120</v>
      </c>
      <c r="D20" s="463" t="s">
        <v>47</v>
      </c>
      <c r="E20" s="149" t="s">
        <v>47</v>
      </c>
      <c r="F20" s="131">
        <v>25</v>
      </c>
      <c r="G20" s="170"/>
      <c r="H20" s="241">
        <v>1.65</v>
      </c>
      <c r="I20" s="15">
        <v>0.3</v>
      </c>
      <c r="J20" s="38">
        <v>10.050000000000001</v>
      </c>
      <c r="K20" s="192">
        <v>49.5</v>
      </c>
    </row>
    <row r="21" spans="1:11" s="33" customFormat="1" ht="26.45" customHeight="1" x14ac:dyDescent="0.25">
      <c r="A21" s="104"/>
      <c r="B21" s="120"/>
      <c r="C21" s="137"/>
      <c r="D21" s="738"/>
      <c r="E21" s="156" t="s">
        <v>20</v>
      </c>
      <c r="F21" s="196">
        <f>SUM(F14:F20)</f>
        <v>755</v>
      </c>
      <c r="G21" s="962"/>
      <c r="H21" s="203">
        <f t="shared" ref="H21:J21" si="1">SUM(H14:H20)</f>
        <v>33.799999999999997</v>
      </c>
      <c r="I21" s="92">
        <f t="shared" si="1"/>
        <v>29.97</v>
      </c>
      <c r="J21" s="93">
        <f t="shared" si="1"/>
        <v>93.06</v>
      </c>
      <c r="K21" s="196">
        <f>SUM(K14:K20)</f>
        <v>774.5</v>
      </c>
    </row>
    <row r="22" spans="1:11" s="33" customFormat="1" ht="26.45" customHeight="1" thickBot="1" x14ac:dyDescent="0.3">
      <c r="A22" s="144"/>
      <c r="B22" s="121"/>
      <c r="C22" s="138"/>
      <c r="D22" s="739"/>
      <c r="E22" s="157" t="s">
        <v>21</v>
      </c>
      <c r="F22" s="135"/>
      <c r="G22" s="198"/>
      <c r="H22" s="204"/>
      <c r="I22" s="48"/>
      <c r="J22" s="115"/>
      <c r="K22" s="197">
        <f>K21/23.5</f>
        <v>32.957446808510639</v>
      </c>
    </row>
    <row r="23" spans="1:11" x14ac:dyDescent="0.25">
      <c r="A23" s="9"/>
      <c r="B23" s="31"/>
      <c r="C23" s="31"/>
      <c r="D23" s="9"/>
      <c r="E23" s="2"/>
      <c r="F23" s="2"/>
      <c r="G23" s="2"/>
      <c r="H23" s="10"/>
      <c r="I23" s="9"/>
      <c r="J23" s="2"/>
      <c r="K23" s="12"/>
    </row>
    <row r="24" spans="1:11" s="218" customFormat="1" ht="18.75" x14ac:dyDescent="0.25">
      <c r="A24" s="386"/>
      <c r="B24" s="281"/>
      <c r="C24" s="278"/>
      <c r="D24" s="278"/>
      <c r="E24" s="279"/>
      <c r="F24" s="280"/>
      <c r="G24" s="280"/>
      <c r="H24" s="278"/>
      <c r="I24" s="278"/>
      <c r="J24" s="278"/>
    </row>
    <row r="25" spans="1:11" ht="18.75" x14ac:dyDescent="0.25">
      <c r="A25" s="11"/>
      <c r="B25" s="354"/>
      <c r="C25" s="354"/>
      <c r="D25" s="11"/>
      <c r="E25" s="25"/>
      <c r="F25" s="26"/>
      <c r="G25" s="26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43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0.85546875" customWidth="1"/>
    <col min="5" max="5" width="64.4257812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6"/>
      <c r="D2" s="6"/>
      <c r="E2" s="6"/>
      <c r="F2" s="983">
        <v>44999</v>
      </c>
      <c r="G2" s="983"/>
      <c r="H2" s="983"/>
      <c r="I2" s="984"/>
      <c r="J2" s="98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760" t="s">
        <v>39</v>
      </c>
      <c r="D4" s="254"/>
      <c r="E4" s="775"/>
      <c r="F4" s="642"/>
      <c r="G4" s="987" t="s">
        <v>211</v>
      </c>
      <c r="H4" s="797" t="s">
        <v>22</v>
      </c>
      <c r="I4" s="798"/>
      <c r="J4" s="799"/>
      <c r="K4" s="707" t="s">
        <v>23</v>
      </c>
    </row>
    <row r="5" spans="1:11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764" t="s">
        <v>38</v>
      </c>
      <c r="F5" s="96" t="s">
        <v>26</v>
      </c>
      <c r="G5" s="988"/>
      <c r="H5" s="801" t="s">
        <v>27</v>
      </c>
      <c r="I5" s="488" t="s">
        <v>28</v>
      </c>
      <c r="J5" s="802" t="s">
        <v>29</v>
      </c>
      <c r="K5" s="719" t="s">
        <v>30</v>
      </c>
    </row>
    <row r="6" spans="1:11" s="16" customFormat="1" ht="26.45" customHeight="1" x14ac:dyDescent="0.25">
      <c r="A6" s="141" t="s">
        <v>6</v>
      </c>
      <c r="B6" s="873" t="s">
        <v>74</v>
      </c>
      <c r="C6" s="804">
        <v>324</v>
      </c>
      <c r="D6" s="803" t="s">
        <v>19</v>
      </c>
      <c r="E6" s="566" t="s">
        <v>192</v>
      </c>
      <c r="F6" s="567">
        <v>60</v>
      </c>
      <c r="G6" s="968"/>
      <c r="H6" s="568">
        <v>1.1599999999999999</v>
      </c>
      <c r="I6" s="569">
        <v>3.65</v>
      </c>
      <c r="J6" s="570">
        <v>2.2799999999999998</v>
      </c>
      <c r="K6" s="758">
        <v>48.38</v>
      </c>
    </row>
    <row r="7" spans="1:11" s="16" customFormat="1" ht="26.45" customHeight="1" x14ac:dyDescent="0.25">
      <c r="A7" s="141"/>
      <c r="B7" s="184" t="s">
        <v>76</v>
      </c>
      <c r="C7" s="579">
        <v>29</v>
      </c>
      <c r="D7" s="730" t="s">
        <v>19</v>
      </c>
      <c r="E7" s="301" t="s">
        <v>184</v>
      </c>
      <c r="F7" s="676">
        <v>60</v>
      </c>
      <c r="G7" s="540">
        <v>21.88</v>
      </c>
      <c r="H7" s="243">
        <v>0.66</v>
      </c>
      <c r="I7" s="61">
        <v>0.12</v>
      </c>
      <c r="J7" s="108">
        <v>2.2799999999999998</v>
      </c>
      <c r="K7" s="402">
        <v>14.4</v>
      </c>
    </row>
    <row r="8" spans="1:11" s="33" customFormat="1" ht="26.45" customHeight="1" x14ac:dyDescent="0.25">
      <c r="A8" s="141"/>
      <c r="B8" s="183" t="s">
        <v>74</v>
      </c>
      <c r="C8" s="183">
        <v>331</v>
      </c>
      <c r="D8" s="874" t="s">
        <v>90</v>
      </c>
      <c r="E8" s="160" t="s">
        <v>216</v>
      </c>
      <c r="F8" s="165">
        <v>90</v>
      </c>
      <c r="G8" s="183">
        <v>34</v>
      </c>
      <c r="H8" s="305">
        <v>17.989999999999998</v>
      </c>
      <c r="I8" s="57">
        <v>14.98</v>
      </c>
      <c r="J8" s="110">
        <v>12.23</v>
      </c>
      <c r="K8" s="529">
        <v>256.89</v>
      </c>
    </row>
    <row r="9" spans="1:11" s="33" customFormat="1" ht="26.45" customHeight="1" x14ac:dyDescent="0.25">
      <c r="A9" s="141"/>
      <c r="B9" s="184" t="s">
        <v>76</v>
      </c>
      <c r="C9" s="184">
        <v>89</v>
      </c>
      <c r="D9" s="875" t="s">
        <v>10</v>
      </c>
      <c r="E9" s="162" t="s">
        <v>91</v>
      </c>
      <c r="F9" s="166">
        <v>90</v>
      </c>
      <c r="G9" s="184"/>
      <c r="H9" s="412">
        <v>18.13</v>
      </c>
      <c r="I9" s="75">
        <v>17.05</v>
      </c>
      <c r="J9" s="470">
        <v>3.69</v>
      </c>
      <c r="K9" s="517">
        <v>240.96</v>
      </c>
    </row>
    <row r="10" spans="1:11" s="33" customFormat="1" ht="26.45" customHeight="1" x14ac:dyDescent="0.25">
      <c r="A10" s="141"/>
      <c r="B10" s="132"/>
      <c r="C10" s="557">
        <v>52</v>
      </c>
      <c r="D10" s="572" t="s">
        <v>64</v>
      </c>
      <c r="E10" s="158" t="s">
        <v>142</v>
      </c>
      <c r="F10" s="664">
        <v>150</v>
      </c>
      <c r="G10" s="228">
        <v>14.2</v>
      </c>
      <c r="H10" s="275">
        <v>3.31</v>
      </c>
      <c r="I10" s="20">
        <v>5.56</v>
      </c>
      <c r="J10" s="43">
        <v>25.99</v>
      </c>
      <c r="K10" s="274">
        <v>167.07</v>
      </c>
    </row>
    <row r="11" spans="1:11" s="33" customFormat="1" ht="36" customHeight="1" x14ac:dyDescent="0.25">
      <c r="A11" s="141"/>
      <c r="B11" s="132"/>
      <c r="C11" s="133">
        <v>104</v>
      </c>
      <c r="D11" s="728" t="s">
        <v>18</v>
      </c>
      <c r="E11" s="711" t="s">
        <v>197</v>
      </c>
      <c r="F11" s="743">
        <v>200</v>
      </c>
      <c r="G11" s="635">
        <v>11.33</v>
      </c>
      <c r="H11" s="241">
        <v>0</v>
      </c>
      <c r="I11" s="15">
        <v>0</v>
      </c>
      <c r="J11" s="18">
        <v>14.4</v>
      </c>
      <c r="K11" s="620">
        <v>58.4</v>
      </c>
    </row>
    <row r="12" spans="1:11" s="33" customFormat="1" ht="26.45" customHeight="1" x14ac:dyDescent="0.25">
      <c r="A12" s="141"/>
      <c r="B12" s="132"/>
      <c r="C12" s="134">
        <v>119</v>
      </c>
      <c r="D12" s="721" t="s">
        <v>14</v>
      </c>
      <c r="E12" s="149" t="s">
        <v>55</v>
      </c>
      <c r="F12" s="127">
        <v>30</v>
      </c>
      <c r="G12" s="131">
        <v>1.88</v>
      </c>
      <c r="H12" s="241">
        <v>2.2799999999999998</v>
      </c>
      <c r="I12" s="15">
        <v>0.24</v>
      </c>
      <c r="J12" s="18">
        <v>14.76</v>
      </c>
      <c r="K12" s="621">
        <v>70.5</v>
      </c>
    </row>
    <row r="13" spans="1:11" s="33" customFormat="1" ht="26.45" customHeight="1" x14ac:dyDescent="0.25">
      <c r="A13" s="141"/>
      <c r="B13" s="132"/>
      <c r="C13" s="131">
        <v>120</v>
      </c>
      <c r="D13" s="721" t="s">
        <v>15</v>
      </c>
      <c r="E13" s="149" t="s">
        <v>47</v>
      </c>
      <c r="F13" s="127">
        <v>20</v>
      </c>
      <c r="G13" s="131">
        <v>1.4</v>
      </c>
      <c r="H13" s="241">
        <v>1.32</v>
      </c>
      <c r="I13" s="15">
        <v>0.24</v>
      </c>
      <c r="J13" s="18">
        <v>8.0399999999999991</v>
      </c>
      <c r="K13" s="621">
        <v>39.6</v>
      </c>
    </row>
    <row r="14" spans="1:11" s="33" customFormat="1" ht="26.45" customHeight="1" x14ac:dyDescent="0.25">
      <c r="A14" s="141"/>
      <c r="B14" s="183" t="s">
        <v>74</v>
      </c>
      <c r="C14" s="183"/>
      <c r="D14" s="874"/>
      <c r="E14" s="423" t="s">
        <v>20</v>
      </c>
      <c r="F14" s="468">
        <f>F6+F8+F10+F11+F12+F13</f>
        <v>550</v>
      </c>
      <c r="G14" s="201">
        <f>G7+G8+G10+G11+G12+G13</f>
        <v>84.69</v>
      </c>
      <c r="H14" s="201">
        <f t="shared" ref="H14:K14" si="0">H6+H8+H10+H11+H12+H13</f>
        <v>26.06</v>
      </c>
      <c r="I14" s="22">
        <f t="shared" si="0"/>
        <v>24.669999999999995</v>
      </c>
      <c r="J14" s="109">
        <f t="shared" si="0"/>
        <v>77.699999999999989</v>
      </c>
      <c r="K14" s="476">
        <f t="shared" si="0"/>
        <v>640.84</v>
      </c>
    </row>
    <row r="15" spans="1:11" s="33" customFormat="1" ht="26.45" customHeight="1" x14ac:dyDescent="0.25">
      <c r="A15" s="141"/>
      <c r="B15" s="184" t="s">
        <v>76</v>
      </c>
      <c r="C15" s="184"/>
      <c r="D15" s="875"/>
      <c r="E15" s="428" t="s">
        <v>20</v>
      </c>
      <c r="F15" s="457">
        <f>F7+F9+F10+F11+F12+F13</f>
        <v>550</v>
      </c>
      <c r="G15" s="306"/>
      <c r="H15" s="306">
        <f t="shared" ref="H15:K15" si="1">H7+H9+H10+H11+H12+H13</f>
        <v>25.7</v>
      </c>
      <c r="I15" s="52">
        <f t="shared" si="1"/>
        <v>23.209999999999997</v>
      </c>
      <c r="J15" s="765">
        <f t="shared" si="1"/>
        <v>69.16</v>
      </c>
      <c r="K15" s="294">
        <f t="shared" si="1"/>
        <v>590.92999999999995</v>
      </c>
    </row>
    <row r="16" spans="1:11" s="33" customFormat="1" ht="26.45" customHeight="1" x14ac:dyDescent="0.25">
      <c r="A16" s="141"/>
      <c r="B16" s="183" t="s">
        <v>74</v>
      </c>
      <c r="C16" s="183"/>
      <c r="D16" s="874"/>
      <c r="E16" s="469" t="s">
        <v>21</v>
      </c>
      <c r="F16" s="165"/>
      <c r="G16" s="183"/>
      <c r="H16" s="305"/>
      <c r="I16" s="57"/>
      <c r="J16" s="110"/>
      <c r="K16" s="876">
        <f>K14/23.5</f>
        <v>27.269787234042553</v>
      </c>
    </row>
    <row r="17" spans="1:11" s="33" customFormat="1" ht="26.45" customHeight="1" thickBot="1" x14ac:dyDescent="0.3">
      <c r="A17" s="141"/>
      <c r="B17" s="186" t="s">
        <v>76</v>
      </c>
      <c r="C17" s="186"/>
      <c r="D17" s="877"/>
      <c r="E17" s="433" t="s">
        <v>21</v>
      </c>
      <c r="F17" s="167"/>
      <c r="G17" s="186"/>
      <c r="H17" s="307"/>
      <c r="I17" s="163"/>
      <c r="J17" s="188"/>
      <c r="K17" s="878">
        <f>K15/23.5</f>
        <v>25.145957446808509</v>
      </c>
    </row>
    <row r="18" spans="1:11" s="16" customFormat="1" ht="36" customHeight="1" x14ac:dyDescent="0.25">
      <c r="A18" s="143" t="s">
        <v>7</v>
      </c>
      <c r="B18" s="221"/>
      <c r="C18" s="154">
        <v>24</v>
      </c>
      <c r="D18" s="650" t="s">
        <v>19</v>
      </c>
      <c r="E18" s="394" t="s">
        <v>115</v>
      </c>
      <c r="F18" s="526">
        <v>150</v>
      </c>
      <c r="G18" s="961"/>
      <c r="H18" s="262">
        <v>0.6</v>
      </c>
      <c r="I18" s="34">
        <v>0.6</v>
      </c>
      <c r="J18" s="45">
        <v>14.7</v>
      </c>
      <c r="K18" s="481">
        <v>70.5</v>
      </c>
    </row>
    <row r="19" spans="1:11" s="16" customFormat="1" ht="26.45" customHeight="1" x14ac:dyDescent="0.25">
      <c r="A19" s="103"/>
      <c r="B19" s="133"/>
      <c r="C19" s="168">
        <v>34</v>
      </c>
      <c r="D19" s="390" t="s">
        <v>9</v>
      </c>
      <c r="E19" s="392" t="s">
        <v>77</v>
      </c>
      <c r="F19" s="696">
        <v>200</v>
      </c>
      <c r="G19" s="696"/>
      <c r="H19" s="242">
        <v>9.19</v>
      </c>
      <c r="I19" s="13">
        <v>5.64</v>
      </c>
      <c r="J19" s="23">
        <v>13.63</v>
      </c>
      <c r="K19" s="289">
        <v>141.18</v>
      </c>
    </row>
    <row r="20" spans="1:11" s="33" customFormat="1" ht="26.45" customHeight="1" x14ac:dyDescent="0.25">
      <c r="A20" s="104"/>
      <c r="B20" s="183"/>
      <c r="C20" s="165">
        <v>240</v>
      </c>
      <c r="D20" s="507" t="s">
        <v>10</v>
      </c>
      <c r="E20" s="521" t="s">
        <v>129</v>
      </c>
      <c r="F20" s="527">
        <v>90</v>
      </c>
      <c r="G20" s="527"/>
      <c r="H20" s="305">
        <v>20.170000000000002</v>
      </c>
      <c r="I20" s="57">
        <v>20.309999999999999</v>
      </c>
      <c r="J20" s="110">
        <v>2.09</v>
      </c>
      <c r="K20" s="529">
        <v>274</v>
      </c>
    </row>
    <row r="21" spans="1:11" s="33" customFormat="1" ht="26.45" customHeight="1" x14ac:dyDescent="0.25">
      <c r="A21" s="104"/>
      <c r="B21" s="184"/>
      <c r="C21" s="166">
        <v>82</v>
      </c>
      <c r="D21" s="450" t="s">
        <v>10</v>
      </c>
      <c r="E21" s="683" t="s">
        <v>148</v>
      </c>
      <c r="F21" s="549">
        <v>95</v>
      </c>
      <c r="G21" s="549"/>
      <c r="H21" s="339">
        <v>24.87</v>
      </c>
      <c r="I21" s="53">
        <v>21.09</v>
      </c>
      <c r="J21" s="54">
        <v>0.72</v>
      </c>
      <c r="K21" s="530">
        <v>290.5</v>
      </c>
    </row>
    <row r="22" spans="1:11" s="33" customFormat="1" ht="26.45" customHeight="1" x14ac:dyDescent="0.25">
      <c r="A22" s="104"/>
      <c r="B22" s="132"/>
      <c r="C22" s="169">
        <v>65</v>
      </c>
      <c r="D22" s="391" t="s">
        <v>87</v>
      </c>
      <c r="E22" s="149" t="s">
        <v>54</v>
      </c>
      <c r="F22" s="127">
        <v>150</v>
      </c>
      <c r="G22" s="127"/>
      <c r="H22" s="385">
        <v>6.76</v>
      </c>
      <c r="I22" s="90">
        <v>3.93</v>
      </c>
      <c r="J22" s="91">
        <v>41.29</v>
      </c>
      <c r="K22" s="531">
        <v>227.48</v>
      </c>
    </row>
    <row r="23" spans="1:11" s="16" customFormat="1" ht="33.75" customHeight="1" x14ac:dyDescent="0.25">
      <c r="A23" s="105"/>
      <c r="B23" s="133"/>
      <c r="C23" s="213">
        <v>216</v>
      </c>
      <c r="D23" s="180" t="s">
        <v>18</v>
      </c>
      <c r="E23" s="219" t="s">
        <v>136</v>
      </c>
      <c r="F23" s="131">
        <v>200</v>
      </c>
      <c r="G23" s="170"/>
      <c r="H23" s="241">
        <v>0.25</v>
      </c>
      <c r="I23" s="15">
        <v>0</v>
      </c>
      <c r="J23" s="38">
        <v>12.73</v>
      </c>
      <c r="K23" s="192">
        <v>51.3</v>
      </c>
    </row>
    <row r="24" spans="1:11" s="16" customFormat="1" ht="26.45" customHeight="1" x14ac:dyDescent="0.25">
      <c r="A24" s="105"/>
      <c r="B24" s="134"/>
      <c r="C24" s="99">
        <v>119</v>
      </c>
      <c r="D24" s="149" t="s">
        <v>14</v>
      </c>
      <c r="E24" s="180" t="s">
        <v>55</v>
      </c>
      <c r="F24" s="185">
        <v>20</v>
      </c>
      <c r="G24" s="601"/>
      <c r="H24" s="241">
        <v>1.52</v>
      </c>
      <c r="I24" s="15">
        <v>0.16</v>
      </c>
      <c r="J24" s="38">
        <v>9.84</v>
      </c>
      <c r="K24" s="260">
        <v>47</v>
      </c>
    </row>
    <row r="25" spans="1:11" s="16" customFormat="1" ht="26.45" customHeight="1" x14ac:dyDescent="0.25">
      <c r="A25" s="105"/>
      <c r="B25" s="134"/>
      <c r="C25" s="127">
        <v>120</v>
      </c>
      <c r="D25" s="564" t="s">
        <v>15</v>
      </c>
      <c r="E25" s="149" t="s">
        <v>47</v>
      </c>
      <c r="F25" s="169">
        <v>20</v>
      </c>
      <c r="G25" s="169"/>
      <c r="H25" s="275">
        <v>1.32</v>
      </c>
      <c r="I25" s="20">
        <v>0.24</v>
      </c>
      <c r="J25" s="21">
        <v>8.0399999999999991</v>
      </c>
      <c r="K25" s="448">
        <v>39.6</v>
      </c>
    </row>
    <row r="26" spans="1:11" s="33" customFormat="1" ht="26.45" customHeight="1" x14ac:dyDescent="0.25">
      <c r="A26" s="104"/>
      <c r="B26" s="183"/>
      <c r="C26" s="504"/>
      <c r="D26" s="670"/>
      <c r="E26" s="423" t="s">
        <v>20</v>
      </c>
      <c r="F26" s="431">
        <f t="shared" ref="F26:K26" si="2">F18+F19+F20+F22+F23+F24+F25</f>
        <v>830</v>
      </c>
      <c r="G26" s="431"/>
      <c r="H26" s="201">
        <f t="shared" si="2"/>
        <v>39.81</v>
      </c>
      <c r="I26" s="22">
        <f t="shared" si="2"/>
        <v>30.879999999999995</v>
      </c>
      <c r="J26" s="109">
        <f t="shared" si="2"/>
        <v>102.32</v>
      </c>
      <c r="K26" s="476">
        <f t="shared" si="2"/>
        <v>851.06</v>
      </c>
    </row>
    <row r="27" spans="1:11" s="33" customFormat="1" ht="26.45" customHeight="1" x14ac:dyDescent="0.25">
      <c r="A27" s="104"/>
      <c r="B27" s="239"/>
      <c r="C27" s="522"/>
      <c r="D27" s="669"/>
      <c r="E27" s="523" t="s">
        <v>20</v>
      </c>
      <c r="F27" s="478">
        <f t="shared" ref="F27:K27" si="3">F18+F19+F21+F22+F23+F24+F25</f>
        <v>835</v>
      </c>
      <c r="G27" s="478"/>
      <c r="H27" s="306">
        <f t="shared" si="3"/>
        <v>44.51</v>
      </c>
      <c r="I27" s="52">
        <f t="shared" si="3"/>
        <v>31.659999999999997</v>
      </c>
      <c r="J27" s="765">
        <f t="shared" si="3"/>
        <v>100.95000000000002</v>
      </c>
      <c r="K27" s="294">
        <f t="shared" si="3"/>
        <v>867.56</v>
      </c>
    </row>
    <row r="28" spans="1:11" s="33" customFormat="1" ht="26.45" customHeight="1" x14ac:dyDescent="0.25">
      <c r="A28" s="104"/>
      <c r="B28" s="238"/>
      <c r="C28" s="504"/>
      <c r="D28" s="670"/>
      <c r="E28" s="469" t="s">
        <v>21</v>
      </c>
      <c r="F28" s="431"/>
      <c r="G28" s="431"/>
      <c r="H28" s="201"/>
      <c r="I28" s="22"/>
      <c r="J28" s="109"/>
      <c r="K28" s="532">
        <f>K26/23.5</f>
        <v>36.215319148936167</v>
      </c>
    </row>
    <row r="29" spans="1:11" s="33" customFormat="1" ht="26.45" customHeight="1" thickBot="1" x14ac:dyDescent="0.3">
      <c r="A29" s="144"/>
      <c r="B29" s="186"/>
      <c r="C29" s="524"/>
      <c r="D29" s="701"/>
      <c r="E29" s="433" t="s">
        <v>21</v>
      </c>
      <c r="F29" s="167"/>
      <c r="G29" s="167"/>
      <c r="H29" s="435"/>
      <c r="I29" s="436"/>
      <c r="J29" s="480"/>
      <c r="K29" s="533">
        <f>K27/23.5</f>
        <v>36.917446808510633</v>
      </c>
    </row>
    <row r="30" spans="1:11" x14ac:dyDescent="0.25">
      <c r="A30" s="2"/>
      <c r="C30" s="4"/>
      <c r="D30" s="2"/>
      <c r="E30" s="2"/>
      <c r="F30" s="2"/>
      <c r="G30" s="2"/>
      <c r="H30" s="10"/>
      <c r="I30" s="9"/>
      <c r="J30" s="2"/>
      <c r="K30" s="12"/>
    </row>
    <row r="31" spans="1:11" ht="18.75" x14ac:dyDescent="0.25">
      <c r="A31" s="636" t="s">
        <v>66</v>
      </c>
      <c r="B31" s="829"/>
      <c r="C31" s="637"/>
      <c r="D31" s="638"/>
      <c r="E31" s="25"/>
      <c r="F31" s="26"/>
      <c r="G31" s="26"/>
      <c r="H31" s="9"/>
      <c r="I31" s="11"/>
      <c r="J31" s="11"/>
    </row>
    <row r="32" spans="1:11" ht="18.75" x14ac:dyDescent="0.25">
      <c r="A32" s="639" t="s">
        <v>67</v>
      </c>
      <c r="B32" s="825"/>
      <c r="C32" s="640"/>
      <c r="D32" s="640"/>
      <c r="E32" s="25"/>
      <c r="F32" s="26"/>
      <c r="G32" s="26"/>
      <c r="H32" s="11"/>
      <c r="I32" s="11"/>
      <c r="J32" s="11"/>
    </row>
    <row r="33" spans="4:10" ht="18.75" x14ac:dyDescent="0.25">
      <c r="D33" s="11"/>
      <c r="E33" s="25"/>
      <c r="F33" s="26"/>
      <c r="G33" s="26"/>
      <c r="H33" s="11"/>
      <c r="I33" s="11"/>
      <c r="J33" s="11"/>
    </row>
    <row r="34" spans="4:10" ht="18.75" x14ac:dyDescent="0.25">
      <c r="D34" s="11"/>
      <c r="E34" s="25"/>
      <c r="F34" s="26"/>
      <c r="G34" s="26"/>
      <c r="H34" s="11"/>
      <c r="I34" s="11"/>
      <c r="J34" s="11"/>
    </row>
    <row r="36" spans="4:10" ht="18.75" x14ac:dyDescent="0.25">
      <c r="D36" s="11"/>
      <c r="E36" s="25"/>
      <c r="F36" s="26"/>
      <c r="G36" s="26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0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2.42578125" style="111" customWidth="1"/>
    <col min="5" max="5" width="70.14062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7"/>
      <c r="D2" s="6"/>
      <c r="E2" s="6"/>
      <c r="F2" s="983">
        <v>45000</v>
      </c>
      <c r="G2" s="983"/>
      <c r="H2" s="983"/>
      <c r="I2" s="984"/>
      <c r="J2" s="984"/>
      <c r="K2" s="8"/>
    </row>
    <row r="3" spans="1:11" ht="15.75" thickBot="1" x14ac:dyDescent="0.3">
      <c r="A3" s="1"/>
      <c r="C3" s="234"/>
      <c r="D3" s="236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987" t="s">
        <v>211</v>
      </c>
      <c r="H4" s="797" t="s">
        <v>22</v>
      </c>
      <c r="I4" s="798"/>
      <c r="J4" s="799"/>
      <c r="K4" s="648" t="s">
        <v>23</v>
      </c>
    </row>
    <row r="5" spans="1:11" s="16" customFormat="1" ht="16.5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988"/>
      <c r="H5" s="801" t="s">
        <v>27</v>
      </c>
      <c r="I5" s="488" t="s">
        <v>28</v>
      </c>
      <c r="J5" s="802" t="s">
        <v>29</v>
      </c>
      <c r="K5" s="744" t="s">
        <v>30</v>
      </c>
    </row>
    <row r="6" spans="1:11" s="16" customFormat="1" ht="23.25" customHeight="1" x14ac:dyDescent="0.25">
      <c r="A6" s="561"/>
      <c r="B6" s="779"/>
      <c r="C6" s="563">
        <v>25</v>
      </c>
      <c r="D6" s="650" t="s">
        <v>19</v>
      </c>
      <c r="E6" s="346" t="s">
        <v>212</v>
      </c>
      <c r="F6" s="364">
        <v>150</v>
      </c>
      <c r="G6" s="364">
        <v>28.35</v>
      </c>
      <c r="H6" s="266">
        <v>0.6</v>
      </c>
      <c r="I6" s="36">
        <v>0.45</v>
      </c>
      <c r="J6" s="39">
        <v>15.45</v>
      </c>
      <c r="K6" s="481">
        <v>70.5</v>
      </c>
    </row>
    <row r="7" spans="1:11" s="16" customFormat="1" ht="26.45" customHeight="1" x14ac:dyDescent="0.25">
      <c r="A7" s="103" t="s">
        <v>6</v>
      </c>
      <c r="B7" s="131"/>
      <c r="C7" s="146">
        <v>86</v>
      </c>
      <c r="D7" s="695" t="s">
        <v>62</v>
      </c>
      <c r="E7" s="634" t="s">
        <v>217</v>
      </c>
      <c r="F7" s="635">
        <v>240</v>
      </c>
      <c r="G7" s="743">
        <v>47.02</v>
      </c>
      <c r="H7" s="241">
        <v>20.149999999999999</v>
      </c>
      <c r="I7" s="15">
        <v>19.079999999999998</v>
      </c>
      <c r="J7" s="38">
        <v>24.59</v>
      </c>
      <c r="K7" s="260">
        <v>350.62</v>
      </c>
    </row>
    <row r="8" spans="1:11" s="33" customFormat="1" ht="26.45" customHeight="1" x14ac:dyDescent="0.25">
      <c r="A8" s="141"/>
      <c r="B8" s="132"/>
      <c r="C8" s="557">
        <v>159</v>
      </c>
      <c r="D8" s="564" t="s">
        <v>46</v>
      </c>
      <c r="E8" s="219" t="s">
        <v>137</v>
      </c>
      <c r="F8" s="881">
        <v>200</v>
      </c>
      <c r="G8" s="282">
        <v>9.0299999999999994</v>
      </c>
      <c r="H8" s="241">
        <v>0</v>
      </c>
      <c r="I8" s="15">
        <v>0</v>
      </c>
      <c r="J8" s="18">
        <v>17.88</v>
      </c>
      <c r="K8" s="620">
        <v>69.66</v>
      </c>
    </row>
    <row r="9" spans="1:11" s="33" customFormat="1" ht="26.45" customHeight="1" x14ac:dyDescent="0.25">
      <c r="A9" s="141"/>
      <c r="B9" s="132"/>
      <c r="C9" s="145">
        <v>120</v>
      </c>
      <c r="D9" s="564" t="s">
        <v>15</v>
      </c>
      <c r="E9" s="149" t="s">
        <v>47</v>
      </c>
      <c r="F9" s="145">
        <v>20</v>
      </c>
      <c r="G9" s="127">
        <v>1.4</v>
      </c>
      <c r="H9" s="241">
        <v>1.32</v>
      </c>
      <c r="I9" s="15">
        <v>0.24</v>
      </c>
      <c r="J9" s="18">
        <v>8.0399999999999991</v>
      </c>
      <c r="K9" s="621">
        <v>39.6</v>
      </c>
    </row>
    <row r="10" spans="1:11" s="33" customFormat="1" ht="26.45" customHeight="1" x14ac:dyDescent="0.25">
      <c r="A10" s="141"/>
      <c r="B10" s="132"/>
      <c r="C10" s="576">
        <v>119</v>
      </c>
      <c r="D10" s="129" t="s">
        <v>55</v>
      </c>
      <c r="E10" s="212" t="s">
        <v>55</v>
      </c>
      <c r="F10" s="185">
        <v>20</v>
      </c>
      <c r="G10" s="601">
        <v>1.79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6.45" customHeight="1" x14ac:dyDescent="0.25">
      <c r="A11" s="141"/>
      <c r="B11" s="132"/>
      <c r="C11" s="557"/>
      <c r="D11" s="572"/>
      <c r="E11" s="156" t="s">
        <v>20</v>
      </c>
      <c r="F11" s="575">
        <f>F6+F7+F8+F9+F10</f>
        <v>630</v>
      </c>
      <c r="G11" s="275">
        <f>G6+G7+G8+G9+G10</f>
        <v>87.590000000000018</v>
      </c>
      <c r="H11" s="275">
        <f t="shared" ref="H11:K11" si="0">H6+H7+H8+H9+H10</f>
        <v>23.59</v>
      </c>
      <c r="I11" s="20">
        <f t="shared" si="0"/>
        <v>19.929999999999996</v>
      </c>
      <c r="J11" s="21">
        <f t="shared" si="0"/>
        <v>75.800000000000011</v>
      </c>
      <c r="K11" s="882">
        <f t="shared" si="0"/>
        <v>577.38</v>
      </c>
    </row>
    <row r="12" spans="1:11" s="33" customFormat="1" ht="26.45" customHeight="1" thickBot="1" x14ac:dyDescent="0.3">
      <c r="A12" s="141"/>
      <c r="B12" s="137"/>
      <c r="C12" s="268"/>
      <c r="D12" s="883"/>
      <c r="E12" s="467" t="s">
        <v>21</v>
      </c>
      <c r="F12" s="268"/>
      <c r="G12" s="208"/>
      <c r="H12" s="248"/>
      <c r="I12" s="152"/>
      <c r="J12" s="223"/>
      <c r="K12" s="880">
        <f>K11/23.5</f>
        <v>24.569361702127658</v>
      </c>
    </row>
    <row r="13" spans="1:11" s="16" customFormat="1" ht="26.45" customHeight="1" x14ac:dyDescent="0.25">
      <c r="A13" s="143" t="s">
        <v>7</v>
      </c>
      <c r="B13" s="154"/>
      <c r="C13" s="154">
        <v>28</v>
      </c>
      <c r="D13" s="673" t="s">
        <v>19</v>
      </c>
      <c r="E13" s="806" t="s">
        <v>145</v>
      </c>
      <c r="F13" s="694">
        <v>60</v>
      </c>
      <c r="G13" s="694"/>
      <c r="H13" s="266">
        <v>0.48</v>
      </c>
      <c r="I13" s="36">
        <v>0.6</v>
      </c>
      <c r="J13" s="37">
        <v>1.56</v>
      </c>
      <c r="K13" s="316">
        <v>8.4</v>
      </c>
    </row>
    <row r="14" spans="1:11" s="16" customFormat="1" ht="26.45" customHeight="1" x14ac:dyDescent="0.25">
      <c r="A14" s="103"/>
      <c r="B14" s="150"/>
      <c r="C14" s="168">
        <v>31</v>
      </c>
      <c r="D14" s="322" t="s">
        <v>9</v>
      </c>
      <c r="E14" s="634" t="s">
        <v>78</v>
      </c>
      <c r="F14" s="635">
        <v>200</v>
      </c>
      <c r="G14" s="743"/>
      <c r="H14" s="242">
        <v>5.74</v>
      </c>
      <c r="I14" s="13">
        <v>8.7799999999999994</v>
      </c>
      <c r="J14" s="40">
        <v>8.74</v>
      </c>
      <c r="K14" s="99">
        <v>138.04</v>
      </c>
    </row>
    <row r="15" spans="1:11" s="33" customFormat="1" ht="26.45" customHeight="1" x14ac:dyDescent="0.25">
      <c r="A15" s="104"/>
      <c r="B15" s="183" t="s">
        <v>74</v>
      </c>
      <c r="C15" s="527">
        <v>194</v>
      </c>
      <c r="D15" s="507" t="s">
        <v>10</v>
      </c>
      <c r="E15" s="541" t="s">
        <v>102</v>
      </c>
      <c r="F15" s="542">
        <v>90</v>
      </c>
      <c r="G15" s="630"/>
      <c r="H15" s="251">
        <v>16.690000000000001</v>
      </c>
      <c r="I15" s="51">
        <v>13.86</v>
      </c>
      <c r="J15" s="69">
        <v>10.69</v>
      </c>
      <c r="K15" s="336">
        <v>234.91</v>
      </c>
    </row>
    <row r="16" spans="1:11" s="33" customFormat="1" ht="26.45" customHeight="1" x14ac:dyDescent="0.25">
      <c r="A16" s="104"/>
      <c r="B16" s="184" t="s">
        <v>76</v>
      </c>
      <c r="C16" s="187">
        <v>83</v>
      </c>
      <c r="D16" s="450" t="s">
        <v>10</v>
      </c>
      <c r="E16" s="539" t="s">
        <v>149</v>
      </c>
      <c r="F16" s="549">
        <v>90</v>
      </c>
      <c r="G16" s="549"/>
      <c r="H16" s="412">
        <v>20.45</v>
      </c>
      <c r="I16" s="75">
        <v>19.920000000000002</v>
      </c>
      <c r="J16" s="413">
        <v>1.59</v>
      </c>
      <c r="K16" s="514">
        <v>269.25</v>
      </c>
    </row>
    <row r="17" spans="1:11" s="33" customFormat="1" ht="26.45" customHeight="1" x14ac:dyDescent="0.25">
      <c r="A17" s="104"/>
      <c r="B17" s="183"/>
      <c r="C17" s="496">
        <v>52</v>
      </c>
      <c r="D17" s="668" t="s">
        <v>64</v>
      </c>
      <c r="E17" s="368" t="s">
        <v>142</v>
      </c>
      <c r="F17" s="496">
        <v>150</v>
      </c>
      <c r="G17" s="165"/>
      <c r="H17" s="419">
        <v>3.31</v>
      </c>
      <c r="I17" s="420">
        <v>5.56</v>
      </c>
      <c r="J17" s="421">
        <v>25.99</v>
      </c>
      <c r="K17" s="422">
        <v>167.07</v>
      </c>
    </row>
    <row r="18" spans="1:11" s="33" customFormat="1" ht="35.25" customHeight="1" x14ac:dyDescent="0.25">
      <c r="A18" s="104"/>
      <c r="B18" s="184"/>
      <c r="C18" s="184">
        <v>51</v>
      </c>
      <c r="D18" s="177" t="s">
        <v>64</v>
      </c>
      <c r="E18" s="593" t="s">
        <v>159</v>
      </c>
      <c r="F18" s="676">
        <v>150</v>
      </c>
      <c r="G18" s="676"/>
      <c r="H18" s="412">
        <v>3.33</v>
      </c>
      <c r="I18" s="75">
        <v>3.81</v>
      </c>
      <c r="J18" s="413">
        <v>26.04</v>
      </c>
      <c r="K18" s="514">
        <v>151.12</v>
      </c>
    </row>
    <row r="19" spans="1:11" s="16" customFormat="1" ht="39" customHeight="1" x14ac:dyDescent="0.25">
      <c r="A19" s="105"/>
      <c r="B19" s="132"/>
      <c r="C19" s="131">
        <v>114</v>
      </c>
      <c r="D19" s="180" t="s">
        <v>46</v>
      </c>
      <c r="E19" s="219" t="s">
        <v>52</v>
      </c>
      <c r="F19" s="282">
        <v>200</v>
      </c>
      <c r="G19" s="282"/>
      <c r="H19" s="241">
        <v>0</v>
      </c>
      <c r="I19" s="15">
        <v>0</v>
      </c>
      <c r="J19" s="38">
        <v>7.27</v>
      </c>
      <c r="K19" s="260">
        <v>28.73</v>
      </c>
    </row>
    <row r="20" spans="1:11" s="16" customFormat="1" ht="26.45" customHeight="1" x14ac:dyDescent="0.25">
      <c r="A20" s="105"/>
      <c r="B20" s="132"/>
      <c r="C20" s="398">
        <v>119</v>
      </c>
      <c r="D20" s="150" t="s">
        <v>14</v>
      </c>
      <c r="E20" s="212" t="s">
        <v>55</v>
      </c>
      <c r="F20" s="132">
        <v>45</v>
      </c>
      <c r="G20" s="169"/>
      <c r="H20" s="275">
        <v>3.42</v>
      </c>
      <c r="I20" s="20">
        <v>0.36</v>
      </c>
      <c r="J20" s="43">
        <v>22.14</v>
      </c>
      <c r="K20" s="274">
        <v>105.75</v>
      </c>
    </row>
    <row r="21" spans="1:11" s="16" customFormat="1" ht="26.45" customHeight="1" x14ac:dyDescent="0.25">
      <c r="A21" s="105"/>
      <c r="B21" s="132"/>
      <c r="C21" s="169">
        <v>120</v>
      </c>
      <c r="D21" s="150" t="s">
        <v>15</v>
      </c>
      <c r="E21" s="212" t="s">
        <v>47</v>
      </c>
      <c r="F21" s="131">
        <v>25</v>
      </c>
      <c r="G21" s="170"/>
      <c r="H21" s="241">
        <v>1.65</v>
      </c>
      <c r="I21" s="15">
        <v>0.3</v>
      </c>
      <c r="J21" s="38">
        <v>10.050000000000001</v>
      </c>
      <c r="K21" s="260">
        <v>49.5</v>
      </c>
    </row>
    <row r="22" spans="1:11" s="33" customFormat="1" ht="26.45" customHeight="1" x14ac:dyDescent="0.25">
      <c r="A22" s="104"/>
      <c r="B22" s="183" t="s">
        <v>74</v>
      </c>
      <c r="C22" s="504"/>
      <c r="D22" s="550"/>
      <c r="E22" s="544" t="s">
        <v>20</v>
      </c>
      <c r="F22" s="430">
        <f>F13+F14+F15+F17+F19+F20+F21</f>
        <v>770</v>
      </c>
      <c r="G22" s="528"/>
      <c r="H22" s="424">
        <f t="shared" ref="H22:K22" si="1">H13+H14+H15+H17+H19+H20+H21</f>
        <v>31.29</v>
      </c>
      <c r="I22" s="425">
        <f t="shared" si="1"/>
        <v>29.459999999999997</v>
      </c>
      <c r="J22" s="426">
        <f t="shared" si="1"/>
        <v>86.44</v>
      </c>
      <c r="K22" s="468">
        <f t="shared" si="1"/>
        <v>732.40000000000009</v>
      </c>
    </row>
    <row r="23" spans="1:11" s="33" customFormat="1" ht="26.45" customHeight="1" x14ac:dyDescent="0.25">
      <c r="A23" s="104"/>
      <c r="B23" s="239" t="s">
        <v>76</v>
      </c>
      <c r="C23" s="522"/>
      <c r="D23" s="551"/>
      <c r="E23" s="547" t="s">
        <v>20</v>
      </c>
      <c r="F23" s="292">
        <f>F13+F14+F16+F18+F19+F20+F21</f>
        <v>770</v>
      </c>
      <c r="G23" s="477"/>
      <c r="H23" s="905">
        <f t="shared" ref="H23:K23" si="2">H13+H14+H16+H18+H19+H20+H21</f>
        <v>35.07</v>
      </c>
      <c r="I23" s="906">
        <f t="shared" si="2"/>
        <v>33.769999999999996</v>
      </c>
      <c r="J23" s="904">
        <f t="shared" si="2"/>
        <v>77.39</v>
      </c>
      <c r="K23" s="457">
        <f t="shared" si="2"/>
        <v>750.79</v>
      </c>
    </row>
    <row r="24" spans="1:11" s="33" customFormat="1" ht="26.45" customHeight="1" x14ac:dyDescent="0.25">
      <c r="A24" s="104"/>
      <c r="B24" s="238" t="s">
        <v>74</v>
      </c>
      <c r="C24" s="504"/>
      <c r="D24" s="550"/>
      <c r="E24" s="545" t="s">
        <v>21</v>
      </c>
      <c r="F24" s="238"/>
      <c r="G24" s="504"/>
      <c r="H24" s="201"/>
      <c r="I24" s="22"/>
      <c r="J24" s="59"/>
      <c r="K24" s="503">
        <f>K22/23.5</f>
        <v>31.165957446808516</v>
      </c>
    </row>
    <row r="25" spans="1:11" s="33" customFormat="1" ht="26.45" customHeight="1" thickBot="1" x14ac:dyDescent="0.3">
      <c r="A25" s="144"/>
      <c r="B25" s="186" t="s">
        <v>76</v>
      </c>
      <c r="C25" s="525"/>
      <c r="D25" s="552"/>
      <c r="E25" s="548" t="s">
        <v>21</v>
      </c>
      <c r="F25" s="186"/>
      <c r="G25" s="525"/>
      <c r="H25" s="435"/>
      <c r="I25" s="436"/>
      <c r="J25" s="437"/>
      <c r="K25" s="553">
        <f>K23/23.5</f>
        <v>31.948510638297872</v>
      </c>
    </row>
    <row r="26" spans="1:11" ht="15.75" x14ac:dyDescent="0.25">
      <c r="A26" s="9"/>
      <c r="B26" s="817"/>
      <c r="C26" s="230"/>
      <c r="D26" s="237"/>
      <c r="E26" s="28"/>
      <c r="F26" s="28"/>
      <c r="G26" s="28"/>
      <c r="H26" s="216"/>
      <c r="I26" s="215"/>
      <c r="J26" s="28"/>
      <c r="K26" s="217"/>
    </row>
    <row r="29" spans="1:11" x14ac:dyDescent="0.25">
      <c r="A29" s="636" t="s">
        <v>66</v>
      </c>
      <c r="B29" s="829"/>
      <c r="C29" s="637"/>
      <c r="D29" s="638"/>
    </row>
    <row r="30" spans="1:11" x14ac:dyDescent="0.25">
      <c r="A30" s="639" t="s">
        <v>67</v>
      </c>
      <c r="B30" s="825"/>
      <c r="C30" s="640"/>
      <c r="D30" s="640"/>
    </row>
  </sheetData>
  <mergeCells count="2">
    <mergeCell ref="G4:G5"/>
    <mergeCell ref="F2:J2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abSelected="1" topLeftCell="A4" zoomScale="70" zoomScaleNormal="70" workbookViewId="0">
      <selection activeCell="B8" sqref="B8"/>
    </sheetView>
  </sheetViews>
  <sheetFormatPr defaultRowHeight="15" x14ac:dyDescent="0.25"/>
  <cols>
    <col min="1" max="1" width="16.85546875" customWidth="1"/>
    <col min="2" max="2" width="15.7109375" style="824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69"/>
      <c r="D2" s="6"/>
      <c r="E2" s="6"/>
      <c r="F2" s="983">
        <v>45001</v>
      </c>
      <c r="G2" s="983"/>
      <c r="H2" s="983"/>
      <c r="I2" s="983"/>
      <c r="J2" s="984"/>
      <c r="K2" s="984"/>
    </row>
    <row r="3" spans="1:11" ht="15.75" thickBot="1" x14ac:dyDescent="0.3">
      <c r="A3" s="1"/>
      <c r="C3" s="234"/>
      <c r="D3" s="234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779"/>
      <c r="C4" s="641" t="s">
        <v>39</v>
      </c>
      <c r="D4" s="232"/>
      <c r="E4" s="687"/>
      <c r="F4" s="641"/>
      <c r="G4" s="992" t="s">
        <v>218</v>
      </c>
      <c r="H4" s="789" t="s">
        <v>22</v>
      </c>
      <c r="I4" s="789"/>
      <c r="J4" s="790"/>
      <c r="K4" s="741" t="s">
        <v>23</v>
      </c>
    </row>
    <row r="5" spans="1:11" s="16" customFormat="1" ht="28.5" customHeight="1" thickBot="1" x14ac:dyDescent="0.3">
      <c r="A5" s="140" t="s">
        <v>0</v>
      </c>
      <c r="B5" s="102"/>
      <c r="C5" s="125" t="s">
        <v>40</v>
      </c>
      <c r="D5" s="300" t="s">
        <v>41</v>
      </c>
      <c r="E5" s="495" t="s">
        <v>38</v>
      </c>
      <c r="F5" s="125" t="s">
        <v>26</v>
      </c>
      <c r="G5" s="993"/>
      <c r="H5" s="495" t="s">
        <v>27</v>
      </c>
      <c r="I5" s="488" t="s">
        <v>28</v>
      </c>
      <c r="J5" s="495" t="s">
        <v>29</v>
      </c>
      <c r="K5" s="742" t="s">
        <v>30</v>
      </c>
    </row>
    <row r="6" spans="1:11" s="16" customFormat="1" ht="26.45" customHeight="1" x14ac:dyDescent="0.25">
      <c r="A6" s="103" t="s">
        <v>6</v>
      </c>
      <c r="B6" s="154"/>
      <c r="C6" s="267">
        <v>1</v>
      </c>
      <c r="D6" s="129" t="s">
        <v>19</v>
      </c>
      <c r="E6" s="718" t="s">
        <v>12</v>
      </c>
      <c r="F6" s="414">
        <v>15</v>
      </c>
      <c r="G6" s="132">
        <v>11.48</v>
      </c>
      <c r="H6" s="344">
        <v>3.48</v>
      </c>
      <c r="I6" s="46">
        <v>4.43</v>
      </c>
      <c r="J6" s="47">
        <v>0</v>
      </c>
      <c r="K6" s="417">
        <v>54.6</v>
      </c>
    </row>
    <row r="7" spans="1:11" s="16" customFormat="1" ht="26.45" customHeight="1" x14ac:dyDescent="0.25">
      <c r="A7" s="103"/>
      <c r="B7" s="590" t="s">
        <v>74</v>
      </c>
      <c r="C7" s="165">
        <v>259</v>
      </c>
      <c r="D7" s="507" t="s">
        <v>10</v>
      </c>
      <c r="E7" s="368" t="s">
        <v>190</v>
      </c>
      <c r="F7" s="675">
        <v>105</v>
      </c>
      <c r="G7" s="542">
        <v>44.91</v>
      </c>
      <c r="H7" s="584">
        <v>12.38</v>
      </c>
      <c r="I7" s="420">
        <v>10.59</v>
      </c>
      <c r="J7" s="421">
        <v>16.84</v>
      </c>
      <c r="K7" s="422">
        <v>167.46</v>
      </c>
    </row>
    <row r="8" spans="1:11" s="33" customFormat="1" ht="26.45" customHeight="1" x14ac:dyDescent="0.25">
      <c r="A8" s="141"/>
      <c r="B8" s="184" t="s">
        <v>76</v>
      </c>
      <c r="C8" s="187">
        <v>114</v>
      </c>
      <c r="D8" s="162" t="s">
        <v>10</v>
      </c>
      <c r="E8" s="162" t="s">
        <v>101</v>
      </c>
      <c r="F8" s="166">
        <v>90</v>
      </c>
      <c r="G8" s="184">
        <v>1.4</v>
      </c>
      <c r="H8" s="244">
        <v>0</v>
      </c>
      <c r="I8" s="53">
        <v>0</v>
      </c>
      <c r="J8" s="70">
        <v>7.27</v>
      </c>
      <c r="K8" s="337">
        <v>28.73</v>
      </c>
    </row>
    <row r="9" spans="1:11" s="33" customFormat="1" ht="26.45" customHeight="1" x14ac:dyDescent="0.25">
      <c r="A9" s="141"/>
      <c r="B9" s="132"/>
      <c r="C9" s="267">
        <v>64</v>
      </c>
      <c r="D9" s="129" t="s">
        <v>49</v>
      </c>
      <c r="E9" s="369" t="s">
        <v>72</v>
      </c>
      <c r="F9" s="664">
        <v>150</v>
      </c>
      <c r="G9" s="228">
        <v>7.04</v>
      </c>
      <c r="H9" s="211">
        <v>6.76</v>
      </c>
      <c r="I9" s="76">
        <v>3.93</v>
      </c>
      <c r="J9" s="210">
        <v>41.29</v>
      </c>
      <c r="K9" s="384">
        <v>227.48</v>
      </c>
    </row>
    <row r="10" spans="1:11" s="33" customFormat="1" ht="39.75" customHeight="1" x14ac:dyDescent="0.25">
      <c r="A10" s="141"/>
      <c r="B10" s="132"/>
      <c r="C10" s="98">
        <v>98</v>
      </c>
      <c r="D10" s="149" t="s">
        <v>18</v>
      </c>
      <c r="E10" s="219" t="s">
        <v>219</v>
      </c>
      <c r="F10" s="282">
        <v>200</v>
      </c>
      <c r="G10" s="185">
        <v>1.4</v>
      </c>
      <c r="H10" s="17">
        <v>0.37</v>
      </c>
      <c r="I10" s="15">
        <v>0</v>
      </c>
      <c r="J10" s="38">
        <v>14.85</v>
      </c>
      <c r="K10" s="261">
        <v>59.48</v>
      </c>
    </row>
    <row r="11" spans="1:11" s="33" customFormat="1" ht="26.45" customHeight="1" x14ac:dyDescent="0.25">
      <c r="A11" s="141"/>
      <c r="B11" s="151"/>
      <c r="C11" s="77">
        <v>119</v>
      </c>
      <c r="D11" s="129" t="s">
        <v>14</v>
      </c>
      <c r="E11" s="150" t="s">
        <v>55</v>
      </c>
      <c r="F11" s="98">
        <v>25</v>
      </c>
      <c r="G11" s="132">
        <v>1.88</v>
      </c>
      <c r="H11" s="19">
        <v>1.9</v>
      </c>
      <c r="I11" s="20">
        <v>0.2</v>
      </c>
      <c r="J11" s="43">
        <v>12.3</v>
      </c>
      <c r="K11" s="417">
        <v>58.75</v>
      </c>
    </row>
    <row r="12" spans="1:11" s="33" customFormat="1" ht="30" customHeight="1" x14ac:dyDescent="0.25">
      <c r="A12" s="141"/>
      <c r="B12" s="132"/>
      <c r="C12" s="267">
        <v>120</v>
      </c>
      <c r="D12" s="129" t="s">
        <v>15</v>
      </c>
      <c r="E12" s="150" t="s">
        <v>47</v>
      </c>
      <c r="F12" s="98">
        <v>20</v>
      </c>
      <c r="G12" s="132">
        <v>1.75</v>
      </c>
      <c r="H12" s="19">
        <v>1.32</v>
      </c>
      <c r="I12" s="20">
        <v>0.24</v>
      </c>
      <c r="J12" s="43">
        <v>8.0399999999999991</v>
      </c>
      <c r="K12" s="417">
        <v>39.6</v>
      </c>
    </row>
    <row r="13" spans="1:11" s="33" customFormat="1" ht="30" customHeight="1" x14ac:dyDescent="0.25">
      <c r="A13" s="141"/>
      <c r="B13" s="183" t="s">
        <v>74</v>
      </c>
      <c r="C13" s="165"/>
      <c r="D13" s="160"/>
      <c r="E13" s="423" t="s">
        <v>20</v>
      </c>
      <c r="F13" s="468">
        <f>F6+F7+F9+F10+F11+F12</f>
        <v>515</v>
      </c>
      <c r="G13" s="565"/>
      <c r="H13" s="50">
        <f>H6+H7+H9+H10+H11+H12</f>
        <v>26.21</v>
      </c>
      <c r="I13" s="22">
        <f t="shared" ref="I13:K13" si="0">I6+I7+I9+I10+I11+I12</f>
        <v>19.389999999999997</v>
      </c>
      <c r="J13" s="59">
        <f t="shared" si="0"/>
        <v>93.32</v>
      </c>
      <c r="K13" s="468">
        <f t="shared" si="0"/>
        <v>607.37</v>
      </c>
    </row>
    <row r="14" spans="1:11" s="33" customFormat="1" ht="30" customHeight="1" x14ac:dyDescent="0.25">
      <c r="A14" s="141"/>
      <c r="B14" s="184" t="s">
        <v>76</v>
      </c>
      <c r="C14" s="510"/>
      <c r="D14" s="546"/>
      <c r="E14" s="428" t="s">
        <v>20</v>
      </c>
      <c r="F14" s="478">
        <f>F6+F8+F9+F10+F11+F12</f>
        <v>500</v>
      </c>
      <c r="G14" s="565">
        <f>SUM(G6:G12)</f>
        <v>69.86</v>
      </c>
      <c r="H14" s="565">
        <f t="shared" ref="H14:K14" si="1">H6+H8+H9+H10+H11+H12</f>
        <v>13.83</v>
      </c>
      <c r="I14" s="52">
        <f t="shared" si="1"/>
        <v>8.7999999999999989</v>
      </c>
      <c r="J14" s="71">
        <f t="shared" si="1"/>
        <v>83.75</v>
      </c>
      <c r="K14" s="478">
        <f t="shared" si="1"/>
        <v>468.64000000000004</v>
      </c>
    </row>
    <row r="15" spans="1:11" s="33" customFormat="1" ht="30" customHeight="1" x14ac:dyDescent="0.25">
      <c r="A15" s="141"/>
      <c r="B15" s="183" t="s">
        <v>74</v>
      </c>
      <c r="C15" s="497"/>
      <c r="D15" s="543"/>
      <c r="E15" s="423" t="s">
        <v>21</v>
      </c>
      <c r="F15" s="431"/>
      <c r="G15" s="293"/>
      <c r="H15" s="50"/>
      <c r="I15" s="22"/>
      <c r="J15" s="59"/>
      <c r="K15" s="538">
        <f>K13/23.5</f>
        <v>25.845531914893616</v>
      </c>
    </row>
    <row r="16" spans="1:11" s="33" customFormat="1" ht="26.45" customHeight="1" thickBot="1" x14ac:dyDescent="0.3">
      <c r="A16" s="141"/>
      <c r="B16" s="184" t="s">
        <v>76</v>
      </c>
      <c r="C16" s="525"/>
      <c r="D16" s="173"/>
      <c r="E16" s="433" t="s">
        <v>21</v>
      </c>
      <c r="F16" s="167"/>
      <c r="G16" s="184"/>
      <c r="H16" s="588"/>
      <c r="I16" s="163"/>
      <c r="J16" s="164"/>
      <c r="K16" s="403">
        <f>K14/23.5</f>
        <v>19.942127659574471</v>
      </c>
    </row>
    <row r="17" spans="1:11" s="16" customFormat="1" ht="43.5" customHeight="1" x14ac:dyDescent="0.25">
      <c r="A17" s="143" t="s">
        <v>7</v>
      </c>
      <c r="B17" s="154"/>
      <c r="C17" s="136">
        <v>25</v>
      </c>
      <c r="D17" s="418" t="s">
        <v>19</v>
      </c>
      <c r="E17" s="585" t="s">
        <v>50</v>
      </c>
      <c r="F17" s="364">
        <v>150</v>
      </c>
      <c r="G17" s="185"/>
      <c r="H17" s="44">
        <v>0.6</v>
      </c>
      <c r="I17" s="34">
        <v>0.45</v>
      </c>
      <c r="J17" s="222">
        <v>15.45</v>
      </c>
      <c r="K17" s="316">
        <v>70.5</v>
      </c>
    </row>
    <row r="18" spans="1:11" s="16" customFormat="1" ht="26.45" customHeight="1" x14ac:dyDescent="0.25">
      <c r="A18" s="103"/>
      <c r="B18" s="183" t="s">
        <v>74</v>
      </c>
      <c r="C18" s="496">
        <v>330</v>
      </c>
      <c r="D18" s="160" t="s">
        <v>198</v>
      </c>
      <c r="E18" s="541" t="s">
        <v>199</v>
      </c>
      <c r="F18" s="630">
        <v>210</v>
      </c>
      <c r="G18" s="542"/>
      <c r="H18" s="584">
        <v>10.47</v>
      </c>
      <c r="I18" s="420">
        <v>12.98</v>
      </c>
      <c r="J18" s="421">
        <v>19.149999999999999</v>
      </c>
      <c r="K18" s="422">
        <v>236.13</v>
      </c>
    </row>
    <row r="19" spans="1:11" s="16" customFormat="1" ht="26.45" customHeight="1" x14ac:dyDescent="0.25">
      <c r="A19" s="103"/>
      <c r="B19" s="184" t="s">
        <v>76</v>
      </c>
      <c r="C19" s="579">
        <v>37</v>
      </c>
      <c r="D19" s="512" t="s">
        <v>9</v>
      </c>
      <c r="E19" s="301" t="s">
        <v>108</v>
      </c>
      <c r="F19" s="549">
        <v>200</v>
      </c>
      <c r="G19" s="540"/>
      <c r="H19" s="244">
        <v>5.78</v>
      </c>
      <c r="I19" s="53">
        <v>5.5</v>
      </c>
      <c r="J19" s="70">
        <v>10.8</v>
      </c>
      <c r="K19" s="245">
        <v>115.7</v>
      </c>
    </row>
    <row r="20" spans="1:11" s="33" customFormat="1" ht="35.25" customHeight="1" x14ac:dyDescent="0.25">
      <c r="A20" s="104"/>
      <c r="B20" s="132"/>
      <c r="C20" s="97">
        <v>89</v>
      </c>
      <c r="D20" s="322" t="s">
        <v>10</v>
      </c>
      <c r="E20" s="711" t="s">
        <v>91</v>
      </c>
      <c r="F20" s="743">
        <v>90</v>
      </c>
      <c r="G20" s="635"/>
      <c r="H20" s="72">
        <v>18.13</v>
      </c>
      <c r="I20" s="13">
        <v>17.05</v>
      </c>
      <c r="J20" s="40">
        <v>3.69</v>
      </c>
      <c r="K20" s="99">
        <v>240.96</v>
      </c>
    </row>
    <row r="21" spans="1:11" s="33" customFormat="1" ht="26.45" customHeight="1" x14ac:dyDescent="0.25">
      <c r="A21" s="104"/>
      <c r="B21" s="132"/>
      <c r="C21" s="98">
        <v>53</v>
      </c>
      <c r="D21" s="129" t="s">
        <v>64</v>
      </c>
      <c r="E21" s="212" t="s">
        <v>100</v>
      </c>
      <c r="F21" s="169">
        <v>150</v>
      </c>
      <c r="G21" s="132"/>
      <c r="H21" s="19">
        <v>3.34</v>
      </c>
      <c r="I21" s="20">
        <v>4.91</v>
      </c>
      <c r="J21" s="43">
        <v>33.93</v>
      </c>
      <c r="K21" s="274">
        <v>191.49</v>
      </c>
    </row>
    <row r="22" spans="1:11" s="16" customFormat="1" ht="33.75" customHeight="1" x14ac:dyDescent="0.25">
      <c r="A22" s="105"/>
      <c r="B22" s="132"/>
      <c r="C22" s="133">
        <v>101</v>
      </c>
      <c r="D22" s="322" t="s">
        <v>18</v>
      </c>
      <c r="E22" s="634" t="s">
        <v>69</v>
      </c>
      <c r="F22" s="743">
        <v>200</v>
      </c>
      <c r="G22" s="635"/>
      <c r="H22" s="17">
        <v>0.64</v>
      </c>
      <c r="I22" s="15">
        <v>0.25</v>
      </c>
      <c r="J22" s="38">
        <v>16.059999999999999</v>
      </c>
      <c r="K22" s="260">
        <v>79.849999999999994</v>
      </c>
    </row>
    <row r="23" spans="1:11" s="16" customFormat="1" ht="26.45" customHeight="1" x14ac:dyDescent="0.25">
      <c r="A23" s="105"/>
      <c r="B23" s="132"/>
      <c r="C23" s="384">
        <v>119</v>
      </c>
      <c r="D23" s="129" t="s">
        <v>55</v>
      </c>
      <c r="E23" s="212" t="s">
        <v>55</v>
      </c>
      <c r="F23" s="601">
        <v>20</v>
      </c>
      <c r="G23" s="185"/>
      <c r="H23" s="17">
        <v>1.52</v>
      </c>
      <c r="I23" s="15">
        <v>0.16</v>
      </c>
      <c r="J23" s="38">
        <v>9.84</v>
      </c>
      <c r="K23" s="260">
        <v>47</v>
      </c>
    </row>
    <row r="24" spans="1:11" s="16" customFormat="1" ht="26.45" customHeight="1" x14ac:dyDescent="0.25">
      <c r="A24" s="105"/>
      <c r="B24" s="132"/>
      <c r="C24" s="384">
        <v>120</v>
      </c>
      <c r="D24" s="129" t="s">
        <v>47</v>
      </c>
      <c r="E24" s="212" t="s">
        <v>47</v>
      </c>
      <c r="F24" s="169">
        <v>20</v>
      </c>
      <c r="G24" s="132"/>
      <c r="H24" s="19">
        <v>1.32</v>
      </c>
      <c r="I24" s="20">
        <v>0.24</v>
      </c>
      <c r="J24" s="21">
        <v>8.0399999999999991</v>
      </c>
      <c r="K24" s="448">
        <v>39.6</v>
      </c>
    </row>
    <row r="25" spans="1:11" s="33" customFormat="1" ht="26.45" customHeight="1" x14ac:dyDescent="0.25">
      <c r="A25" s="104"/>
      <c r="B25" s="183" t="s">
        <v>74</v>
      </c>
      <c r="C25" s="497"/>
      <c r="D25" s="543"/>
      <c r="E25" s="544" t="s">
        <v>20</v>
      </c>
      <c r="F25" s="528">
        <f>F17+F18+F20+F21+F22+F23+F24</f>
        <v>840</v>
      </c>
      <c r="G25" s="293"/>
      <c r="H25" s="50">
        <f t="shared" ref="H25:K25" si="2">H17+H18+H20+H21+H22+H23+H24</f>
        <v>36.020000000000003</v>
      </c>
      <c r="I25" s="22">
        <f t="shared" si="2"/>
        <v>36.04</v>
      </c>
      <c r="J25" s="59">
        <f t="shared" si="2"/>
        <v>106.16</v>
      </c>
      <c r="K25" s="431">
        <f t="shared" si="2"/>
        <v>905.53000000000009</v>
      </c>
    </row>
    <row r="26" spans="1:11" s="33" customFormat="1" ht="26.45" customHeight="1" x14ac:dyDescent="0.25">
      <c r="A26" s="104"/>
      <c r="B26" s="239" t="s">
        <v>76</v>
      </c>
      <c r="C26" s="510"/>
      <c r="D26" s="546"/>
      <c r="E26" s="547" t="s">
        <v>20</v>
      </c>
      <c r="F26" s="477">
        <f>F17+F19+F20+F21+F22+F23+F24</f>
        <v>830</v>
      </c>
      <c r="G26" s="291"/>
      <c r="H26" s="565">
        <f t="shared" ref="H26:K26" si="3">H17+H19+H20+H21+H22+H23+H24</f>
        <v>31.33</v>
      </c>
      <c r="I26" s="52">
        <f t="shared" si="3"/>
        <v>28.56</v>
      </c>
      <c r="J26" s="71">
        <f t="shared" si="3"/>
        <v>97.81</v>
      </c>
      <c r="K26" s="478">
        <f t="shared" si="3"/>
        <v>785.1</v>
      </c>
    </row>
    <row r="27" spans="1:11" s="33" customFormat="1" ht="26.45" customHeight="1" x14ac:dyDescent="0.25">
      <c r="A27" s="104"/>
      <c r="B27" s="238" t="s">
        <v>74</v>
      </c>
      <c r="C27" s="497"/>
      <c r="D27" s="543"/>
      <c r="E27" s="545" t="s">
        <v>21</v>
      </c>
      <c r="F27" s="528"/>
      <c r="G27" s="293"/>
      <c r="H27" s="50"/>
      <c r="I27" s="22"/>
      <c r="J27" s="59"/>
      <c r="K27" s="503">
        <f>K25/23.5</f>
        <v>38.533191489361705</v>
      </c>
    </row>
    <row r="28" spans="1:11" s="33" customFormat="1" ht="26.45" customHeight="1" thickBot="1" x14ac:dyDescent="0.3">
      <c r="A28" s="144"/>
      <c r="B28" s="186" t="s">
        <v>76</v>
      </c>
      <c r="C28" s="167"/>
      <c r="D28" s="186"/>
      <c r="E28" s="548" t="s">
        <v>21</v>
      </c>
      <c r="F28" s="525"/>
      <c r="G28" s="186"/>
      <c r="H28" s="491"/>
      <c r="I28" s="436"/>
      <c r="J28" s="437"/>
      <c r="K28" s="553">
        <f>K26/23.5</f>
        <v>33.408510638297876</v>
      </c>
    </row>
    <row r="29" spans="1:11" ht="15.75" x14ac:dyDescent="0.25">
      <c r="A29" s="9"/>
      <c r="B29" s="817"/>
      <c r="C29" s="230"/>
      <c r="D29" s="230"/>
      <c r="E29" s="28"/>
      <c r="F29" s="28"/>
      <c r="G29" s="28"/>
      <c r="H29" s="216"/>
      <c r="I29" s="215"/>
      <c r="J29" s="28"/>
      <c r="K29" s="217"/>
    </row>
    <row r="31" spans="1:11" x14ac:dyDescent="0.25">
      <c r="A31" s="636" t="s">
        <v>66</v>
      </c>
      <c r="B31" s="829"/>
      <c r="C31" s="637"/>
      <c r="D31" s="638"/>
    </row>
    <row r="32" spans="1:11" x14ac:dyDescent="0.25">
      <c r="A32" s="639" t="s">
        <v>67</v>
      </c>
      <c r="B32" s="825"/>
      <c r="C32" s="640"/>
      <c r="D32" s="640"/>
    </row>
  </sheetData>
  <mergeCells count="2">
    <mergeCell ref="F2:K2"/>
    <mergeCell ref="G4:G5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5"/>
  <sheetViews>
    <sheetView zoomScale="80" zoomScaleNormal="80" workbookViewId="0">
      <selection activeCell="K5" sqref="K1:X1048576"/>
    </sheetView>
  </sheetViews>
  <sheetFormatPr defaultRowHeight="15" x14ac:dyDescent="0.25"/>
  <cols>
    <col min="1" max="1" width="16.85546875" customWidth="1"/>
    <col min="2" max="2" width="16.85546875" style="828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3" t="s">
        <v>39</v>
      </c>
      <c r="D4" s="705"/>
      <c r="E4" s="706"/>
      <c r="F4" s="643"/>
      <c r="G4" s="788" t="s">
        <v>22</v>
      </c>
      <c r="H4" s="789"/>
      <c r="I4" s="790"/>
      <c r="J4" s="707" t="s">
        <v>23</v>
      </c>
    </row>
    <row r="5" spans="1:10" s="16" customFormat="1" ht="28.5" customHeight="1" thickBot="1" x14ac:dyDescent="0.3">
      <c r="A5" s="140" t="s">
        <v>0</v>
      </c>
      <c r="B5" s="805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136"/>
      <c r="C6" s="563">
        <v>24</v>
      </c>
      <c r="D6" s="394" t="s">
        <v>19</v>
      </c>
      <c r="E6" s="650" t="s">
        <v>120</v>
      </c>
      <c r="F6" s="136">
        <v>150</v>
      </c>
      <c r="G6" s="266">
        <v>0.6</v>
      </c>
      <c r="H6" s="36">
        <v>0.6</v>
      </c>
      <c r="I6" s="39">
        <v>14.7</v>
      </c>
      <c r="J6" s="515">
        <v>70.5</v>
      </c>
    </row>
    <row r="7" spans="1:10" s="33" customFormat="1" ht="39.75" customHeight="1" x14ac:dyDescent="0.25">
      <c r="A7" s="141"/>
      <c r="B7" s="132"/>
      <c r="C7" s="132">
        <v>197</v>
      </c>
      <c r="D7" s="564" t="s">
        <v>19</v>
      </c>
      <c r="E7" s="219" t="s">
        <v>185</v>
      </c>
      <c r="F7" s="573">
        <v>50</v>
      </c>
      <c r="G7" s="241">
        <v>4.84</v>
      </c>
      <c r="H7" s="15">
        <v>4.43</v>
      </c>
      <c r="I7" s="18">
        <v>9.8699999999999992</v>
      </c>
      <c r="J7" s="195">
        <v>99.54</v>
      </c>
    </row>
    <row r="8" spans="1:10" s="33" customFormat="1" ht="26.45" customHeight="1" x14ac:dyDescent="0.25">
      <c r="A8" s="141"/>
      <c r="B8" s="132"/>
      <c r="C8" s="557">
        <v>69</v>
      </c>
      <c r="D8" s="150" t="s">
        <v>62</v>
      </c>
      <c r="E8" s="285" t="s">
        <v>178</v>
      </c>
      <c r="F8" s="169">
        <v>150</v>
      </c>
      <c r="G8" s="17">
        <v>25.71</v>
      </c>
      <c r="H8" s="15">
        <v>11.96</v>
      </c>
      <c r="I8" s="18">
        <v>32.299999999999997</v>
      </c>
      <c r="J8" s="620">
        <v>342.12</v>
      </c>
    </row>
    <row r="9" spans="1:10" s="33" customFormat="1" ht="26.45" customHeight="1" x14ac:dyDescent="0.25">
      <c r="A9" s="141"/>
      <c r="B9" s="132"/>
      <c r="C9" s="145">
        <v>113</v>
      </c>
      <c r="D9" s="180" t="s">
        <v>5</v>
      </c>
      <c r="E9" s="149" t="s">
        <v>11</v>
      </c>
      <c r="F9" s="131">
        <v>200</v>
      </c>
      <c r="G9" s="241">
        <v>0.04</v>
      </c>
      <c r="H9" s="15">
        <v>0</v>
      </c>
      <c r="I9" s="38">
        <v>7.4</v>
      </c>
      <c r="J9" s="261">
        <v>30.26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185">
        <v>20</v>
      </c>
      <c r="G10" s="17">
        <v>1.5</v>
      </c>
      <c r="H10" s="15">
        <v>0.57999999999999996</v>
      </c>
      <c r="I10" s="18">
        <v>9.9600000000000009</v>
      </c>
      <c r="J10" s="620">
        <v>52.4</v>
      </c>
    </row>
    <row r="11" spans="1:10" s="33" customFormat="1" ht="26.45" customHeight="1" x14ac:dyDescent="0.25">
      <c r="A11" s="141"/>
      <c r="B11" s="132"/>
      <c r="C11" s="576"/>
      <c r="D11" s="212"/>
      <c r="E11" s="156" t="s">
        <v>20</v>
      </c>
      <c r="F11" s="269">
        <f>F6+F7+F8+F9+F10</f>
        <v>570</v>
      </c>
      <c r="G11" s="19">
        <f t="shared" ref="G11:J11" si="0">G6+G7+G8+G9+G10</f>
        <v>32.69</v>
      </c>
      <c r="H11" s="20">
        <f t="shared" si="0"/>
        <v>17.57</v>
      </c>
      <c r="I11" s="21">
        <f t="shared" si="0"/>
        <v>74.22999999999999</v>
      </c>
      <c r="J11" s="879">
        <f t="shared" si="0"/>
        <v>594.82000000000005</v>
      </c>
    </row>
    <row r="12" spans="1:10" s="33" customFormat="1" ht="26.45" customHeight="1" thickBot="1" x14ac:dyDescent="0.3">
      <c r="A12" s="141"/>
      <c r="B12" s="135"/>
      <c r="C12" s="268"/>
      <c r="D12" s="395"/>
      <c r="E12" s="157" t="s">
        <v>21</v>
      </c>
      <c r="F12" s="135"/>
      <c r="G12" s="209"/>
      <c r="H12" s="152"/>
      <c r="I12" s="223"/>
      <c r="J12" s="880">
        <f>J11/23.5</f>
        <v>25.311489361702129</v>
      </c>
    </row>
    <row r="13" spans="1:10" s="16" customFormat="1" ht="26.45" customHeight="1" x14ac:dyDescent="0.25">
      <c r="A13" s="143" t="s">
        <v>7</v>
      </c>
      <c r="B13" s="220"/>
      <c r="C13" s="563">
        <v>133</v>
      </c>
      <c r="D13" s="394" t="s">
        <v>19</v>
      </c>
      <c r="E13" s="650" t="s">
        <v>147</v>
      </c>
      <c r="F13" s="526">
        <v>60</v>
      </c>
      <c r="G13" s="266">
        <v>1.24</v>
      </c>
      <c r="H13" s="36">
        <v>0.21</v>
      </c>
      <c r="I13" s="37">
        <v>6.12</v>
      </c>
      <c r="J13" s="316">
        <v>31.32</v>
      </c>
    </row>
    <row r="14" spans="1:10" s="16" customFormat="1" ht="26.45" customHeight="1" x14ac:dyDescent="0.25">
      <c r="A14" s="103"/>
      <c r="B14" s="131"/>
      <c r="C14" s="557">
        <v>35</v>
      </c>
      <c r="D14" s="206" t="s">
        <v>98</v>
      </c>
      <c r="E14" s="158" t="s">
        <v>95</v>
      </c>
      <c r="F14" s="228">
        <v>200</v>
      </c>
      <c r="G14" s="242">
        <v>4.91</v>
      </c>
      <c r="H14" s="13">
        <v>9.9600000000000009</v>
      </c>
      <c r="I14" s="40">
        <v>9.02</v>
      </c>
      <c r="J14" s="99">
        <v>146.41</v>
      </c>
    </row>
    <row r="15" spans="1:10" s="33" customFormat="1" ht="35.25" customHeight="1" x14ac:dyDescent="0.25">
      <c r="A15" s="104"/>
      <c r="B15" s="132"/>
      <c r="C15" s="557">
        <v>148</v>
      </c>
      <c r="D15" s="150" t="s">
        <v>10</v>
      </c>
      <c r="E15" s="179" t="s">
        <v>141</v>
      </c>
      <c r="F15" s="228">
        <v>90</v>
      </c>
      <c r="G15" s="275">
        <v>19.52</v>
      </c>
      <c r="H15" s="20">
        <v>10.17</v>
      </c>
      <c r="I15" s="43">
        <v>5.89</v>
      </c>
      <c r="J15" s="274">
        <v>193.12</v>
      </c>
    </row>
    <row r="16" spans="1:10" s="33" customFormat="1" ht="26.45" customHeight="1" x14ac:dyDescent="0.25">
      <c r="A16" s="104"/>
      <c r="B16" s="183" t="s">
        <v>74</v>
      </c>
      <c r="C16" s="496">
        <v>50</v>
      </c>
      <c r="D16" s="176" t="s">
        <v>64</v>
      </c>
      <c r="E16" s="507" t="s">
        <v>96</v>
      </c>
      <c r="F16" s="183">
        <v>150</v>
      </c>
      <c r="G16" s="535">
        <v>3.28</v>
      </c>
      <c r="H16" s="508">
        <v>7.81</v>
      </c>
      <c r="I16" s="536">
        <v>21.57</v>
      </c>
      <c r="J16" s="537">
        <v>170.22</v>
      </c>
    </row>
    <row r="17" spans="1:10" s="33" customFormat="1" ht="26.45" customHeight="1" x14ac:dyDescent="0.25">
      <c r="A17" s="104"/>
      <c r="B17" s="184" t="s">
        <v>76</v>
      </c>
      <c r="C17" s="908">
        <v>51</v>
      </c>
      <c r="D17" s="909" t="s">
        <v>64</v>
      </c>
      <c r="E17" s="910" t="s">
        <v>159</v>
      </c>
      <c r="F17" s="911">
        <v>150</v>
      </c>
      <c r="G17" s="912">
        <v>3.33</v>
      </c>
      <c r="H17" s="913">
        <v>3.81</v>
      </c>
      <c r="I17" s="914">
        <v>26.04</v>
      </c>
      <c r="J17" s="915">
        <v>151.12</v>
      </c>
    </row>
    <row r="18" spans="1:10" s="16" customFormat="1" ht="33.75" customHeight="1" x14ac:dyDescent="0.25">
      <c r="A18" s="105"/>
      <c r="B18" s="131"/>
      <c r="C18" s="557">
        <v>107</v>
      </c>
      <c r="D18" s="206" t="s">
        <v>18</v>
      </c>
      <c r="E18" s="158" t="s">
        <v>97</v>
      </c>
      <c r="F18" s="228">
        <v>200</v>
      </c>
      <c r="G18" s="241">
        <v>0.6</v>
      </c>
      <c r="H18" s="15">
        <v>0.2</v>
      </c>
      <c r="I18" s="38">
        <v>23.6</v>
      </c>
      <c r="J18" s="260">
        <v>104</v>
      </c>
    </row>
    <row r="19" spans="1:10" s="16" customFormat="1" ht="26.45" customHeight="1" x14ac:dyDescent="0.25">
      <c r="A19" s="105"/>
      <c r="B19" s="131"/>
      <c r="C19" s="147">
        <v>119</v>
      </c>
      <c r="D19" s="180" t="s">
        <v>14</v>
      </c>
      <c r="E19" s="149" t="s">
        <v>55</v>
      </c>
      <c r="F19" s="185">
        <v>20</v>
      </c>
      <c r="G19" s="241">
        <v>1.52</v>
      </c>
      <c r="H19" s="15">
        <v>0.16</v>
      </c>
      <c r="I19" s="38">
        <v>9.84</v>
      </c>
      <c r="J19" s="260">
        <v>47</v>
      </c>
    </row>
    <row r="20" spans="1:10" s="16" customFormat="1" ht="26.45" customHeight="1" x14ac:dyDescent="0.25">
      <c r="A20" s="105"/>
      <c r="B20" s="131"/>
      <c r="C20" s="145">
        <v>120</v>
      </c>
      <c r="D20" s="180" t="s">
        <v>15</v>
      </c>
      <c r="E20" s="149" t="s">
        <v>47</v>
      </c>
      <c r="F20" s="169">
        <v>20</v>
      </c>
      <c r="G20" s="275">
        <v>1.32</v>
      </c>
      <c r="H20" s="20">
        <v>0.24</v>
      </c>
      <c r="I20" s="21">
        <v>8.0399999999999991</v>
      </c>
      <c r="J20" s="448">
        <v>39.6</v>
      </c>
    </row>
    <row r="21" spans="1:10" s="33" customFormat="1" ht="26.45" customHeight="1" x14ac:dyDescent="0.25">
      <c r="A21" s="104"/>
      <c r="B21" s="183" t="s">
        <v>74</v>
      </c>
      <c r="C21" s="509"/>
      <c r="D21" s="735"/>
      <c r="E21" s="423" t="s">
        <v>20</v>
      </c>
      <c r="F21" s="430">
        <f>F13+F14+F15+F16+F18+F19+F20</f>
        <v>740</v>
      </c>
      <c r="G21" s="201">
        <f t="shared" ref="G21:J21" si="1">G13+G14+G15+G16+G18+G19+G20</f>
        <v>32.39</v>
      </c>
      <c r="H21" s="22">
        <f t="shared" si="1"/>
        <v>28.75</v>
      </c>
      <c r="I21" s="59">
        <f t="shared" si="1"/>
        <v>84.080000000000013</v>
      </c>
      <c r="J21" s="431">
        <f t="shared" si="1"/>
        <v>731.67000000000007</v>
      </c>
    </row>
    <row r="22" spans="1:10" s="33" customFormat="1" ht="26.45" customHeight="1" x14ac:dyDescent="0.25">
      <c r="A22" s="104"/>
      <c r="B22" s="184" t="s">
        <v>76</v>
      </c>
      <c r="C22" s="580"/>
      <c r="D22" s="734"/>
      <c r="E22" s="523" t="s">
        <v>20</v>
      </c>
      <c r="F22" s="292">
        <f>F13+F14+F15+F17+F18+F19+F20</f>
        <v>740</v>
      </c>
      <c r="G22" s="306">
        <f t="shared" ref="G22:J22" si="2">G13+G14+G15+G17+G18+G19+G20</f>
        <v>32.44</v>
      </c>
      <c r="H22" s="52">
        <f t="shared" si="2"/>
        <v>24.75</v>
      </c>
      <c r="I22" s="71">
        <f t="shared" si="2"/>
        <v>88.550000000000011</v>
      </c>
      <c r="J22" s="478">
        <f t="shared" si="2"/>
        <v>712.57</v>
      </c>
    </row>
    <row r="23" spans="1:10" s="33" customFormat="1" ht="26.45" customHeight="1" x14ac:dyDescent="0.25">
      <c r="A23" s="104"/>
      <c r="B23" s="183" t="s">
        <v>74</v>
      </c>
      <c r="C23" s="509"/>
      <c r="D23" s="735"/>
      <c r="E23" s="469" t="s">
        <v>21</v>
      </c>
      <c r="F23" s="430"/>
      <c r="G23" s="201"/>
      <c r="H23" s="22"/>
      <c r="I23" s="59"/>
      <c r="J23" s="538">
        <f>J21/23.5</f>
        <v>31.13489361702128</v>
      </c>
    </row>
    <row r="24" spans="1:10" s="33" customFormat="1" ht="26.45" customHeight="1" thickBot="1" x14ac:dyDescent="0.3">
      <c r="A24" s="144"/>
      <c r="B24" s="186" t="s">
        <v>76</v>
      </c>
      <c r="C24" s="771"/>
      <c r="D24" s="699"/>
      <c r="E24" s="433" t="s">
        <v>21</v>
      </c>
      <c r="F24" s="186"/>
      <c r="G24" s="435"/>
      <c r="H24" s="436"/>
      <c r="I24" s="437"/>
      <c r="J24" s="438">
        <f>J22/23.5</f>
        <v>30.32212765957447</v>
      </c>
    </row>
    <row r="25" spans="1:10" x14ac:dyDescent="0.25">
      <c r="A25" s="2"/>
      <c r="C25" s="214"/>
      <c r="D25" s="28"/>
      <c r="E25" s="28"/>
      <c r="F25" s="28"/>
      <c r="G25" s="216"/>
      <c r="H25" s="215"/>
      <c r="I25" s="28"/>
      <c r="J25" s="217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A27" s="636" t="s">
        <v>66</v>
      </c>
      <c r="B27" s="829"/>
      <c r="C27" s="637"/>
      <c r="D27" s="638"/>
      <c r="E27" s="25"/>
      <c r="F27" s="26"/>
      <c r="G27" s="11"/>
      <c r="H27" s="11"/>
      <c r="I27" s="11"/>
    </row>
    <row r="28" spans="1:10" ht="18.75" x14ac:dyDescent="0.25">
      <c r="A28" s="639" t="s">
        <v>67</v>
      </c>
      <c r="B28" s="825"/>
      <c r="C28" s="640"/>
      <c r="D28" s="640"/>
      <c r="E28" s="25"/>
      <c r="F28" s="26"/>
      <c r="G28" s="11"/>
      <c r="H28" s="11"/>
      <c r="I28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4"/>
  <sheetViews>
    <sheetView topLeftCell="G4" zoomScale="70" zoomScaleNormal="70" workbookViewId="0">
      <selection activeCell="K5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0.140625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01"/>
      <c r="C4" s="642" t="s">
        <v>39</v>
      </c>
      <c r="D4" s="254"/>
      <c r="E4" s="687"/>
      <c r="F4" s="643"/>
      <c r="G4" s="797" t="s">
        <v>22</v>
      </c>
      <c r="H4" s="798"/>
      <c r="I4" s="807"/>
      <c r="J4" s="707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488" t="s">
        <v>26</v>
      </c>
      <c r="G5" s="125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26.45" customHeight="1" x14ac:dyDescent="0.25">
      <c r="A6" s="103" t="s">
        <v>6</v>
      </c>
      <c r="B6" s="220"/>
      <c r="C6" s="563">
        <v>25</v>
      </c>
      <c r="D6" s="564" t="s">
        <v>19</v>
      </c>
      <c r="E6" s="346" t="s">
        <v>50</v>
      </c>
      <c r="F6" s="745">
        <v>150</v>
      </c>
      <c r="G6" s="266">
        <v>0.6</v>
      </c>
      <c r="H6" s="36">
        <v>0.45</v>
      </c>
      <c r="I6" s="37">
        <v>15.45</v>
      </c>
      <c r="J6" s="199">
        <v>70.5</v>
      </c>
    </row>
    <row r="7" spans="1:10" s="33" customFormat="1" ht="26.45" customHeight="1" x14ac:dyDescent="0.25">
      <c r="A7" s="141"/>
      <c r="B7" s="161"/>
      <c r="C7" s="146">
        <v>66</v>
      </c>
      <c r="D7" s="667" t="s">
        <v>62</v>
      </c>
      <c r="E7" s="634" t="s">
        <v>57</v>
      </c>
      <c r="F7" s="595">
        <v>150</v>
      </c>
      <c r="G7" s="241">
        <v>15.59</v>
      </c>
      <c r="H7" s="15">
        <v>16.45</v>
      </c>
      <c r="I7" s="38">
        <v>2.79</v>
      </c>
      <c r="J7" s="260">
        <v>222.36</v>
      </c>
    </row>
    <row r="8" spans="1:10" s="33" customFormat="1" ht="26.45" customHeight="1" x14ac:dyDescent="0.25">
      <c r="A8" s="141"/>
      <c r="B8" s="161"/>
      <c r="C8" s="579">
        <v>116</v>
      </c>
      <c r="D8" s="177" t="s">
        <v>63</v>
      </c>
      <c r="E8" s="162" t="s">
        <v>93</v>
      </c>
      <c r="F8" s="579">
        <v>200</v>
      </c>
      <c r="G8" s="243">
        <v>3.28</v>
      </c>
      <c r="H8" s="61">
        <v>2.56</v>
      </c>
      <c r="I8" s="108">
        <v>11.81</v>
      </c>
      <c r="J8" s="402">
        <v>83.43</v>
      </c>
    </row>
    <row r="9" spans="1:10" s="33" customFormat="1" ht="26.45" customHeight="1" x14ac:dyDescent="0.25">
      <c r="A9" s="141"/>
      <c r="B9" s="151"/>
      <c r="C9" s="496">
        <v>161</v>
      </c>
      <c r="D9" s="176" t="s">
        <v>63</v>
      </c>
      <c r="E9" s="160" t="s">
        <v>196</v>
      </c>
      <c r="F9" s="165">
        <v>200</v>
      </c>
      <c r="G9" s="305">
        <v>6.28</v>
      </c>
      <c r="H9" s="57">
        <v>4.75</v>
      </c>
      <c r="I9" s="58">
        <v>19.59</v>
      </c>
      <c r="J9" s="581">
        <v>130.79</v>
      </c>
    </row>
    <row r="10" spans="1:10" s="33" customFormat="1" ht="26.45" customHeight="1" x14ac:dyDescent="0.25">
      <c r="A10" s="141"/>
      <c r="B10" s="132"/>
      <c r="C10" s="147">
        <v>121</v>
      </c>
      <c r="D10" s="180" t="s">
        <v>14</v>
      </c>
      <c r="E10" s="219" t="s">
        <v>51</v>
      </c>
      <c r="F10" s="881">
        <v>60</v>
      </c>
      <c r="G10" s="241">
        <v>4.5</v>
      </c>
      <c r="H10" s="15">
        <v>1.74</v>
      </c>
      <c r="I10" s="38">
        <v>29.88</v>
      </c>
      <c r="J10" s="199">
        <v>157.19999999999999</v>
      </c>
    </row>
    <row r="11" spans="1:10" s="33" customFormat="1" ht="26.45" customHeight="1" x14ac:dyDescent="0.25">
      <c r="A11" s="141"/>
      <c r="B11" s="132"/>
      <c r="C11" s="863"/>
      <c r="D11" s="674"/>
      <c r="E11" s="423" t="s">
        <v>20</v>
      </c>
      <c r="F11" s="754">
        <f>F6+F7+F9+F10</f>
        <v>560</v>
      </c>
      <c r="G11" s="305">
        <f t="shared" ref="G11:J11" si="0">G6+G7+G9+G10</f>
        <v>26.970000000000002</v>
      </c>
      <c r="H11" s="57">
        <f t="shared" si="0"/>
        <v>23.389999999999997</v>
      </c>
      <c r="I11" s="58">
        <f t="shared" si="0"/>
        <v>67.709999999999994</v>
      </c>
      <c r="J11" s="884">
        <f t="shared" si="0"/>
        <v>580.84999999999991</v>
      </c>
    </row>
    <row r="12" spans="1:10" s="33" customFormat="1" ht="26.45" customHeight="1" x14ac:dyDescent="0.25">
      <c r="A12" s="141"/>
      <c r="B12" s="132"/>
      <c r="C12" s="863"/>
      <c r="D12" s="674"/>
      <c r="E12" s="423" t="s">
        <v>21</v>
      </c>
      <c r="F12" s="754"/>
      <c r="G12" s="305"/>
      <c r="H12" s="57"/>
      <c r="I12" s="58"/>
      <c r="J12" s="381">
        <f>J11/23.5</f>
        <v>24.717021276595741</v>
      </c>
    </row>
    <row r="13" spans="1:10" s="33" customFormat="1" ht="26.45" customHeight="1" x14ac:dyDescent="0.25">
      <c r="A13" s="141"/>
      <c r="B13" s="161"/>
      <c r="C13" s="579"/>
      <c r="D13" s="512"/>
      <c r="E13" s="428" t="s">
        <v>20</v>
      </c>
      <c r="F13" s="494">
        <f>F6+F7+F8+F10</f>
        <v>560</v>
      </c>
      <c r="G13" s="306">
        <f t="shared" ref="G13:J13" si="1">G6+G7+G8+G10</f>
        <v>23.970000000000002</v>
      </c>
      <c r="H13" s="52">
        <f t="shared" si="1"/>
        <v>21.199999999999996</v>
      </c>
      <c r="I13" s="71">
        <f t="shared" si="1"/>
        <v>59.929999999999993</v>
      </c>
      <c r="J13" s="457">
        <f t="shared" si="1"/>
        <v>533.49</v>
      </c>
    </row>
    <row r="14" spans="1:10" s="33" customFormat="1" ht="26.45" customHeight="1" thickBot="1" x14ac:dyDescent="0.3">
      <c r="A14" s="142"/>
      <c r="B14" s="249"/>
      <c r="C14" s="502"/>
      <c r="D14" s="672"/>
      <c r="E14" s="433" t="s">
        <v>21</v>
      </c>
      <c r="F14" s="502"/>
      <c r="G14" s="307"/>
      <c r="H14" s="163"/>
      <c r="I14" s="164"/>
      <c r="J14" s="759">
        <f>J13/23.5</f>
        <v>22.701702127659576</v>
      </c>
    </row>
    <row r="15" spans="1:10" s="16" customFormat="1" ht="26.45" customHeight="1" x14ac:dyDescent="0.25">
      <c r="A15" s="143" t="s">
        <v>7</v>
      </c>
      <c r="B15" s="231"/>
      <c r="C15" s="154">
        <v>9</v>
      </c>
      <c r="D15" s="178" t="s">
        <v>19</v>
      </c>
      <c r="E15" s="383" t="s">
        <v>92</v>
      </c>
      <c r="F15" s="154">
        <v>60</v>
      </c>
      <c r="G15" s="266">
        <v>1.29</v>
      </c>
      <c r="H15" s="36">
        <v>4.2699999999999996</v>
      </c>
      <c r="I15" s="37">
        <v>6.97</v>
      </c>
      <c r="J15" s="492">
        <v>72.75</v>
      </c>
    </row>
    <row r="16" spans="1:10" s="16" customFormat="1" ht="26.45" customHeight="1" x14ac:dyDescent="0.25">
      <c r="A16" s="103"/>
      <c r="B16" s="88"/>
      <c r="C16" s="131">
        <v>37</v>
      </c>
      <c r="D16" s="180" t="s">
        <v>9</v>
      </c>
      <c r="E16" s="369" t="s">
        <v>108</v>
      </c>
      <c r="F16" s="228">
        <v>200</v>
      </c>
      <c r="G16" s="242">
        <v>5.78</v>
      </c>
      <c r="H16" s="13">
        <v>5.5</v>
      </c>
      <c r="I16" s="40">
        <v>10.8</v>
      </c>
      <c r="J16" s="134">
        <v>115.7</v>
      </c>
    </row>
    <row r="17" spans="1:10" s="33" customFormat="1" ht="26.45" customHeight="1" x14ac:dyDescent="0.25">
      <c r="A17" s="104"/>
      <c r="B17" s="161"/>
      <c r="C17" s="133">
        <v>126</v>
      </c>
      <c r="D17" s="695" t="s">
        <v>10</v>
      </c>
      <c r="E17" s="634" t="s">
        <v>165</v>
      </c>
      <c r="F17" s="635">
        <v>90</v>
      </c>
      <c r="G17" s="242">
        <v>18.489999999999998</v>
      </c>
      <c r="H17" s="13">
        <v>18.54</v>
      </c>
      <c r="I17" s="40">
        <v>3.59</v>
      </c>
      <c r="J17" s="147">
        <v>256</v>
      </c>
    </row>
    <row r="18" spans="1:10" s="33" customFormat="1" ht="27" customHeight="1" x14ac:dyDescent="0.25">
      <c r="A18" s="104"/>
      <c r="B18" s="122"/>
      <c r="C18" s="131">
        <v>124</v>
      </c>
      <c r="D18" s="180" t="s">
        <v>64</v>
      </c>
      <c r="E18" s="219" t="s">
        <v>103</v>
      </c>
      <c r="F18" s="131">
        <v>150</v>
      </c>
      <c r="G18" s="242">
        <v>3.93</v>
      </c>
      <c r="H18" s="13">
        <v>4.24</v>
      </c>
      <c r="I18" s="40">
        <v>21.84</v>
      </c>
      <c r="J18" s="147">
        <v>140.55000000000001</v>
      </c>
    </row>
    <row r="19" spans="1:10" s="16" customFormat="1" ht="26.45" customHeight="1" x14ac:dyDescent="0.25">
      <c r="A19" s="105"/>
      <c r="B19" s="120"/>
      <c r="C19" s="134">
        <v>103</v>
      </c>
      <c r="D19" s="180" t="s">
        <v>18</v>
      </c>
      <c r="E19" s="149" t="s">
        <v>61</v>
      </c>
      <c r="F19" s="131">
        <v>200</v>
      </c>
      <c r="G19" s="241">
        <v>0.2</v>
      </c>
      <c r="H19" s="15">
        <v>0</v>
      </c>
      <c r="I19" s="38">
        <v>15.02</v>
      </c>
      <c r="J19" s="199">
        <v>61.6</v>
      </c>
    </row>
    <row r="20" spans="1:10" s="16" customFormat="1" ht="26.45" customHeight="1" x14ac:dyDescent="0.25">
      <c r="A20" s="105"/>
      <c r="B20" s="120"/>
      <c r="C20" s="134">
        <v>119</v>
      </c>
      <c r="D20" s="180" t="s">
        <v>14</v>
      </c>
      <c r="E20" s="149" t="s">
        <v>55</v>
      </c>
      <c r="F20" s="185">
        <v>20</v>
      </c>
      <c r="G20" s="241">
        <v>1.52</v>
      </c>
      <c r="H20" s="15">
        <v>0.16</v>
      </c>
      <c r="I20" s="38">
        <v>9.84</v>
      </c>
      <c r="J20" s="260">
        <v>47</v>
      </c>
    </row>
    <row r="21" spans="1:10" s="16" customFormat="1" ht="23.25" customHeight="1" x14ac:dyDescent="0.25">
      <c r="A21" s="105"/>
      <c r="B21" s="133"/>
      <c r="C21" s="131">
        <v>120</v>
      </c>
      <c r="D21" s="180" t="s">
        <v>15</v>
      </c>
      <c r="E21" s="149" t="s">
        <v>47</v>
      </c>
      <c r="F21" s="169">
        <v>20</v>
      </c>
      <c r="G21" s="275">
        <v>1.32</v>
      </c>
      <c r="H21" s="20">
        <v>0.24</v>
      </c>
      <c r="I21" s="21">
        <v>8.0399999999999991</v>
      </c>
      <c r="J21" s="448">
        <v>39.6</v>
      </c>
    </row>
    <row r="22" spans="1:10" s="33" customFormat="1" ht="26.45" customHeight="1" x14ac:dyDescent="0.25">
      <c r="A22" s="104"/>
      <c r="B22" s="161"/>
      <c r="C22" s="137"/>
      <c r="D22" s="485"/>
      <c r="E22" s="156" t="s">
        <v>20</v>
      </c>
      <c r="F22" s="290">
        <f>SUM(F15:F21)</f>
        <v>740</v>
      </c>
      <c r="G22" s="202">
        <f t="shared" ref="G22:I22" si="2">SUM(G15:G21)</f>
        <v>32.529999999999994</v>
      </c>
      <c r="H22" s="32">
        <f t="shared" si="2"/>
        <v>32.949999999999996</v>
      </c>
      <c r="I22" s="63">
        <f t="shared" si="2"/>
        <v>76.099999999999994</v>
      </c>
      <c r="J22" s="379">
        <f>SUM(J15:J21)</f>
        <v>733.2</v>
      </c>
    </row>
    <row r="23" spans="1:10" s="33" customFormat="1" ht="26.45" customHeight="1" thickBot="1" x14ac:dyDescent="0.3">
      <c r="A23" s="144"/>
      <c r="B23" s="249"/>
      <c r="C23" s="138"/>
      <c r="D23" s="486"/>
      <c r="E23" s="157" t="s">
        <v>21</v>
      </c>
      <c r="F23" s="135"/>
      <c r="G23" s="204"/>
      <c r="H23" s="48"/>
      <c r="I23" s="115"/>
      <c r="J23" s="404">
        <f>J22/23.5</f>
        <v>31.200000000000003</v>
      </c>
    </row>
    <row r="24" spans="1:10" ht="15.75" x14ac:dyDescent="0.25">
      <c r="A24" s="9"/>
      <c r="B24" s="229"/>
      <c r="C24" s="230"/>
      <c r="D24" s="237"/>
      <c r="E24" s="28"/>
      <c r="F24" s="28"/>
      <c r="G24" s="216"/>
      <c r="H24" s="215"/>
      <c r="I24" s="28"/>
      <c r="J24" s="217"/>
    </row>
  </sheetData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22"/>
  <sheetViews>
    <sheetView topLeftCell="H1" zoomScale="70" zoomScaleNormal="70" workbookViewId="0">
      <selection activeCell="K1" sqref="K1:X1048576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1" customWidth="1"/>
    <col min="5" max="5" width="73" customWidth="1"/>
    <col min="6" max="6" width="15.42578125" customWidth="1"/>
    <col min="7" max="7" width="12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7"/>
      <c r="C2" s="233"/>
      <c r="D2" s="235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3"/>
      <c r="C3" s="234"/>
      <c r="D3" s="236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44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9" customHeight="1" x14ac:dyDescent="0.25">
      <c r="A6" s="103" t="s">
        <v>6</v>
      </c>
      <c r="B6" s="154"/>
      <c r="C6" s="397">
        <v>166</v>
      </c>
      <c r="D6" s="718" t="s">
        <v>83</v>
      </c>
      <c r="E6" s="471" t="s">
        <v>119</v>
      </c>
      <c r="F6" s="221">
        <v>50</v>
      </c>
      <c r="G6" s="452">
        <v>2.9</v>
      </c>
      <c r="H6" s="382">
        <v>3.99</v>
      </c>
      <c r="I6" s="453">
        <v>18.989999999999998</v>
      </c>
      <c r="J6" s="762">
        <v>127.19</v>
      </c>
    </row>
    <row r="7" spans="1:10" s="33" customFormat="1" ht="26.45" customHeight="1" x14ac:dyDescent="0.25">
      <c r="A7" s="141"/>
      <c r="B7" s="161"/>
      <c r="C7" s="169">
        <v>59</v>
      </c>
      <c r="D7" s="150" t="s">
        <v>62</v>
      </c>
      <c r="E7" s="285" t="s">
        <v>154</v>
      </c>
      <c r="F7" s="228">
        <v>205</v>
      </c>
      <c r="G7" s="275">
        <v>8.1999999999999993</v>
      </c>
      <c r="H7" s="20">
        <v>8.73</v>
      </c>
      <c r="I7" s="43">
        <v>29.68</v>
      </c>
      <c r="J7" s="195">
        <v>230.33</v>
      </c>
    </row>
    <row r="8" spans="1:10" s="33" customFormat="1" ht="26.45" customHeight="1" x14ac:dyDescent="0.25">
      <c r="A8" s="141"/>
      <c r="B8" s="161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33" customFormat="1" ht="26.45" customHeight="1" x14ac:dyDescent="0.25">
      <c r="A9" s="141"/>
      <c r="B9" s="246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33" customFormat="1" ht="26.45" customHeight="1" x14ac:dyDescent="0.25">
      <c r="A10" s="141"/>
      <c r="B10" s="132"/>
      <c r="C10" s="169" t="s">
        <v>169</v>
      </c>
      <c r="D10" s="129" t="s">
        <v>18</v>
      </c>
      <c r="E10" s="206" t="s">
        <v>186</v>
      </c>
      <c r="F10" s="132">
        <v>200</v>
      </c>
      <c r="G10" s="241">
        <v>8.25</v>
      </c>
      <c r="H10" s="15">
        <v>6.25</v>
      </c>
      <c r="I10" s="38">
        <v>22</v>
      </c>
      <c r="J10" s="192">
        <v>175</v>
      </c>
    </row>
    <row r="11" spans="1:10" s="33" customFormat="1" ht="26.45" customHeight="1" x14ac:dyDescent="0.25">
      <c r="A11" s="141"/>
      <c r="B11" s="132"/>
      <c r="C11" s="169"/>
      <c r="D11" s="129"/>
      <c r="E11" s="181" t="s">
        <v>20</v>
      </c>
      <c r="F11" s="269">
        <f>SUM(F6:F10)</f>
        <v>685</v>
      </c>
      <c r="G11" s="275">
        <f t="shared" ref="G11:J11" si="0">SUM(G6:G10)</f>
        <v>21.6</v>
      </c>
      <c r="H11" s="20">
        <f t="shared" si="0"/>
        <v>19.84</v>
      </c>
      <c r="I11" s="43">
        <f t="shared" si="0"/>
        <v>92.88</v>
      </c>
      <c r="J11" s="225">
        <f t="shared" si="0"/>
        <v>639.85</v>
      </c>
    </row>
    <row r="12" spans="1:10" s="33" customFormat="1" ht="26.45" customHeight="1" thickBot="1" x14ac:dyDescent="0.3">
      <c r="A12" s="142"/>
      <c r="B12" s="249"/>
      <c r="C12" s="198"/>
      <c r="D12" s="256"/>
      <c r="E12" s="182" t="s">
        <v>21</v>
      </c>
      <c r="F12" s="372"/>
      <c r="G12" s="204"/>
      <c r="H12" s="48"/>
      <c r="I12" s="115"/>
      <c r="J12" s="373">
        <f>J11/23.5</f>
        <v>27.227659574468085</v>
      </c>
    </row>
    <row r="13" spans="1:10" s="16" customFormat="1" ht="26.45" customHeight="1" x14ac:dyDescent="0.25">
      <c r="A13" s="103" t="s">
        <v>7</v>
      </c>
      <c r="B13" s="276"/>
      <c r="C13" s="136">
        <v>25</v>
      </c>
      <c r="D13" s="650" t="s">
        <v>19</v>
      </c>
      <c r="E13" s="346" t="s">
        <v>50</v>
      </c>
      <c r="F13" s="364">
        <v>150</v>
      </c>
      <c r="G13" s="35">
        <v>0.6</v>
      </c>
      <c r="H13" s="36">
        <v>0.45</v>
      </c>
      <c r="I13" s="39">
        <v>15.45</v>
      </c>
      <c r="J13" s="194">
        <v>70.5</v>
      </c>
    </row>
    <row r="14" spans="1:10" s="16" customFormat="1" ht="26.45" customHeight="1" x14ac:dyDescent="0.25">
      <c r="A14" s="103"/>
      <c r="B14" s="88"/>
      <c r="C14" s="133">
        <v>32</v>
      </c>
      <c r="D14" s="322" t="s">
        <v>9</v>
      </c>
      <c r="E14" s="285" t="s">
        <v>53</v>
      </c>
      <c r="F14" s="635">
        <v>200</v>
      </c>
      <c r="G14" s="242">
        <v>5.88</v>
      </c>
      <c r="H14" s="13">
        <v>8.82</v>
      </c>
      <c r="I14" s="40">
        <v>9.6</v>
      </c>
      <c r="J14" s="147">
        <v>142.19999999999999</v>
      </c>
    </row>
    <row r="15" spans="1:10" s="33" customFormat="1" ht="32.25" customHeight="1" x14ac:dyDescent="0.25">
      <c r="A15" s="104"/>
      <c r="B15" s="161"/>
      <c r="C15" s="267">
        <v>177</v>
      </c>
      <c r="D15" s="149" t="s">
        <v>10</v>
      </c>
      <c r="E15" s="175" t="s">
        <v>168</v>
      </c>
      <c r="F15" s="131">
        <v>90</v>
      </c>
      <c r="G15" s="241">
        <v>15.77</v>
      </c>
      <c r="H15" s="15">
        <v>13.36</v>
      </c>
      <c r="I15" s="38">
        <v>1.61</v>
      </c>
      <c r="J15" s="199">
        <v>190.47</v>
      </c>
    </row>
    <row r="16" spans="1:10" s="33" customFormat="1" ht="27" customHeight="1" x14ac:dyDescent="0.25">
      <c r="A16" s="104"/>
      <c r="B16" s="122"/>
      <c r="C16" s="170">
        <v>54</v>
      </c>
      <c r="D16" s="149" t="s">
        <v>87</v>
      </c>
      <c r="E16" s="175" t="s">
        <v>43</v>
      </c>
      <c r="F16" s="131">
        <v>150</v>
      </c>
      <c r="G16" s="242">
        <v>7.26</v>
      </c>
      <c r="H16" s="13">
        <v>4.96</v>
      </c>
      <c r="I16" s="40">
        <v>31.76</v>
      </c>
      <c r="J16" s="147">
        <v>198.84</v>
      </c>
    </row>
    <row r="17" spans="1:10" s="16" customFormat="1" ht="38.25" customHeight="1" x14ac:dyDescent="0.25">
      <c r="A17" s="105"/>
      <c r="B17" s="120"/>
      <c r="C17" s="289">
        <v>104</v>
      </c>
      <c r="D17" s="149" t="s">
        <v>18</v>
      </c>
      <c r="E17" s="175" t="s">
        <v>79</v>
      </c>
      <c r="F17" s="131">
        <v>200</v>
      </c>
      <c r="G17" s="241">
        <v>0</v>
      </c>
      <c r="H17" s="15">
        <v>0</v>
      </c>
      <c r="I17" s="38">
        <v>14.16</v>
      </c>
      <c r="J17" s="199">
        <v>55.48</v>
      </c>
    </row>
    <row r="18" spans="1:10" s="16" customFormat="1" ht="26.45" customHeight="1" x14ac:dyDescent="0.25">
      <c r="A18" s="105"/>
      <c r="B18" s="120"/>
      <c r="C18" s="28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23.25" customHeight="1" x14ac:dyDescent="0.25">
      <c r="A19" s="105"/>
      <c r="B19" s="133"/>
      <c r="C19" s="170">
        <v>120</v>
      </c>
      <c r="D19" s="149" t="s">
        <v>15</v>
      </c>
      <c r="E19" s="180" t="s">
        <v>47</v>
      </c>
      <c r="F19" s="169">
        <v>20</v>
      </c>
      <c r="G19" s="275">
        <v>1.32</v>
      </c>
      <c r="H19" s="20">
        <v>0.24</v>
      </c>
      <c r="I19" s="21">
        <v>8.0399999999999991</v>
      </c>
      <c r="J19" s="448">
        <v>39.6</v>
      </c>
    </row>
    <row r="20" spans="1:10" s="33" customFormat="1" ht="26.45" customHeight="1" x14ac:dyDescent="0.25">
      <c r="A20" s="104"/>
      <c r="B20" s="161"/>
      <c r="C20" s="171"/>
      <c r="D20" s="393"/>
      <c r="E20" s="181" t="s">
        <v>20</v>
      </c>
      <c r="F20" s="196">
        <f>SUM(F13:F19)</f>
        <v>830</v>
      </c>
      <c r="G20" s="202">
        <f t="shared" ref="G20:J20" si="1">SUM(G13:G19)</f>
        <v>32.349999999999994</v>
      </c>
      <c r="H20" s="32">
        <f t="shared" si="1"/>
        <v>27.99</v>
      </c>
      <c r="I20" s="63">
        <f t="shared" si="1"/>
        <v>90.460000000000008</v>
      </c>
      <c r="J20" s="401">
        <f t="shared" si="1"/>
        <v>744.09</v>
      </c>
    </row>
    <row r="21" spans="1:10" s="33" customFormat="1" ht="26.45" customHeight="1" thickBot="1" x14ac:dyDescent="0.3">
      <c r="A21" s="144"/>
      <c r="B21" s="249"/>
      <c r="C21" s="172"/>
      <c r="D21" s="472"/>
      <c r="E21" s="182" t="s">
        <v>21</v>
      </c>
      <c r="F21" s="135"/>
      <c r="G21" s="204"/>
      <c r="H21" s="48"/>
      <c r="I21" s="115"/>
      <c r="J21" s="474">
        <f>J20/23.5</f>
        <v>31.663404255319151</v>
      </c>
    </row>
    <row r="22" spans="1:10" ht="15.75" x14ac:dyDescent="0.25">
      <c r="A22" s="9"/>
      <c r="B22" s="229"/>
      <c r="C22" s="230"/>
      <c r="D22" s="237"/>
      <c r="E22" s="28"/>
      <c r="F22" s="28"/>
      <c r="G22" s="216"/>
      <c r="H22" s="215"/>
      <c r="I22" s="28"/>
      <c r="J22" s="217"/>
    </row>
  </sheetData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zoomScale="73" zoomScaleNormal="73" workbookViewId="0">
      <selection activeCell="D2" sqref="D2"/>
    </sheetView>
  </sheetViews>
  <sheetFormatPr defaultRowHeight="15" x14ac:dyDescent="0.25"/>
  <cols>
    <col min="1" max="1" width="20.7109375" customWidth="1"/>
    <col min="2" max="2" width="20.7109375" style="824" customWidth="1"/>
    <col min="3" max="3" width="16.5703125" style="5" customWidth="1"/>
    <col min="4" max="4" width="19" customWidth="1"/>
    <col min="5" max="5" width="56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3"/>
      <c r="C2" s="7"/>
      <c r="D2" s="8" t="s">
        <v>204</v>
      </c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x14ac:dyDescent="0.25">
      <c r="A4" s="139"/>
      <c r="B4" s="976"/>
      <c r="C4" s="388" t="s">
        <v>39</v>
      </c>
      <c r="D4" s="978" t="s">
        <v>41</v>
      </c>
      <c r="E4" s="174"/>
      <c r="F4" s="389"/>
      <c r="G4" s="287" t="s">
        <v>22</v>
      </c>
      <c r="H4" s="313"/>
      <c r="I4" s="259"/>
      <c r="J4" s="190" t="s">
        <v>23</v>
      </c>
    </row>
    <row r="5" spans="1:10" s="16" customFormat="1" ht="16.5" thickBot="1" x14ac:dyDescent="0.3">
      <c r="A5" s="140" t="s">
        <v>0</v>
      </c>
      <c r="B5" s="977"/>
      <c r="C5" s="96" t="s">
        <v>40</v>
      </c>
      <c r="D5" s="979"/>
      <c r="E5" s="495" t="s">
        <v>38</v>
      </c>
      <c r="F5" s="102" t="s">
        <v>26</v>
      </c>
      <c r="G5" s="574" t="s">
        <v>27</v>
      </c>
      <c r="H5" s="505" t="s">
        <v>28</v>
      </c>
      <c r="I5" s="506" t="s">
        <v>29</v>
      </c>
      <c r="J5" s="191" t="s">
        <v>30</v>
      </c>
    </row>
    <row r="6" spans="1:10" s="16" customFormat="1" ht="26.45" customHeight="1" x14ac:dyDescent="0.25">
      <c r="A6" s="103" t="s">
        <v>6</v>
      </c>
      <c r="B6" s="220"/>
      <c r="C6" s="359">
        <v>2</v>
      </c>
      <c r="D6" s="663" t="s">
        <v>19</v>
      </c>
      <c r="E6" s="394" t="s">
        <v>182</v>
      </c>
      <c r="F6" s="573">
        <v>15</v>
      </c>
      <c r="G6" s="266">
        <v>0.12</v>
      </c>
      <c r="H6" s="36">
        <v>10.88</v>
      </c>
      <c r="I6" s="37">
        <v>0.19</v>
      </c>
      <c r="J6" s="447">
        <v>99.15</v>
      </c>
    </row>
    <row r="7" spans="1:10" s="16" customFormat="1" ht="26.45" customHeight="1" x14ac:dyDescent="0.25">
      <c r="A7" s="103"/>
      <c r="B7" s="131"/>
      <c r="C7" s="98">
        <v>253</v>
      </c>
      <c r="D7" s="572" t="s">
        <v>64</v>
      </c>
      <c r="E7" s="369" t="s">
        <v>121</v>
      </c>
      <c r="F7" s="664">
        <v>150</v>
      </c>
      <c r="G7" s="252">
        <v>4.3</v>
      </c>
      <c r="H7" s="76">
        <v>4.24</v>
      </c>
      <c r="I7" s="210">
        <v>18.77</v>
      </c>
      <c r="J7" s="384">
        <v>129.54</v>
      </c>
    </row>
    <row r="8" spans="1:10" s="16" customFormat="1" ht="44.25" customHeight="1" x14ac:dyDescent="0.25">
      <c r="A8" s="103"/>
      <c r="B8" s="493" t="s">
        <v>74</v>
      </c>
      <c r="C8" s="449">
        <v>240</v>
      </c>
      <c r="D8" s="665" t="s">
        <v>10</v>
      </c>
      <c r="E8" s="582" t="s">
        <v>129</v>
      </c>
      <c r="F8" s="581">
        <v>90</v>
      </c>
      <c r="G8" s="305">
        <v>20.170000000000002</v>
      </c>
      <c r="H8" s="57">
        <v>20.309999999999999</v>
      </c>
      <c r="I8" s="58">
        <v>2.09</v>
      </c>
      <c r="J8" s="449">
        <v>274</v>
      </c>
    </row>
    <row r="9" spans="1:10" s="16" customFormat="1" ht="22.5" customHeight="1" x14ac:dyDescent="0.25">
      <c r="A9" s="103"/>
      <c r="B9" s="184" t="s">
        <v>134</v>
      </c>
      <c r="C9" s="166">
        <v>177</v>
      </c>
      <c r="D9" s="450" t="s">
        <v>10</v>
      </c>
      <c r="E9" s="450" t="s">
        <v>201</v>
      </c>
      <c r="F9" s="676">
        <v>90</v>
      </c>
      <c r="G9" s="243">
        <v>15.77</v>
      </c>
      <c r="H9" s="61">
        <v>13.36</v>
      </c>
      <c r="I9" s="108">
        <v>1.61</v>
      </c>
      <c r="J9" s="402">
        <v>190.47</v>
      </c>
    </row>
    <row r="10" spans="1:10" s="16" customFormat="1" ht="37.5" customHeight="1" x14ac:dyDescent="0.25">
      <c r="A10" s="103"/>
      <c r="B10" s="131"/>
      <c r="C10" s="97">
        <v>104</v>
      </c>
      <c r="D10" s="667" t="s">
        <v>18</v>
      </c>
      <c r="E10" s="634" t="s">
        <v>155</v>
      </c>
      <c r="F10" s="595">
        <v>200</v>
      </c>
      <c r="G10" s="241">
        <v>0</v>
      </c>
      <c r="H10" s="15">
        <v>0</v>
      </c>
      <c r="I10" s="38">
        <v>14.16</v>
      </c>
      <c r="J10" s="260">
        <v>55.48</v>
      </c>
    </row>
    <row r="11" spans="1:10" s="16" customFormat="1" ht="26.45" customHeight="1" x14ac:dyDescent="0.25">
      <c r="A11" s="103"/>
      <c r="B11" s="131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16" customFormat="1" ht="26.45" customHeight="1" x14ac:dyDescent="0.25">
      <c r="A12" s="103"/>
      <c r="B12" s="131"/>
      <c r="C12" s="127">
        <v>120</v>
      </c>
      <c r="D12" s="564" t="s">
        <v>15</v>
      </c>
      <c r="E12" s="149" t="s">
        <v>47</v>
      </c>
      <c r="F12" s="145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26.45" customHeight="1" x14ac:dyDescent="0.25">
      <c r="A13" s="103"/>
      <c r="B13" s="183" t="s">
        <v>74</v>
      </c>
      <c r="C13" s="165"/>
      <c r="D13" s="668"/>
      <c r="E13" s="302" t="s">
        <v>20</v>
      </c>
      <c r="F13" s="558">
        <f>F6+F7+F8+F10+F11+F12</f>
        <v>500</v>
      </c>
      <c r="G13" s="201">
        <f t="shared" ref="G13:J13" si="0">G6+G7+G8+G10+G11+G12</f>
        <v>27.810000000000002</v>
      </c>
      <c r="H13" s="22">
        <f t="shared" si="0"/>
        <v>35.870000000000005</v>
      </c>
      <c r="I13" s="59">
        <f t="shared" si="0"/>
        <v>55.550000000000004</v>
      </c>
      <c r="J13" s="468">
        <f t="shared" si="0"/>
        <v>656.52</v>
      </c>
    </row>
    <row r="14" spans="1:10" s="16" customFormat="1" ht="26.45" customHeight="1" x14ac:dyDescent="0.25">
      <c r="A14" s="103"/>
      <c r="B14" s="239" t="s">
        <v>76</v>
      </c>
      <c r="C14" s="510"/>
      <c r="D14" s="669"/>
      <c r="E14" s="303" t="s">
        <v>20</v>
      </c>
      <c r="F14" s="559">
        <f>F6+F7+F9+F10+F11+F12</f>
        <v>500</v>
      </c>
      <c r="G14" s="306">
        <f t="shared" ref="G14:J14" si="1">G6+G7+G9+G10+G11+G12</f>
        <v>23.409999999999997</v>
      </c>
      <c r="H14" s="52">
        <f t="shared" si="1"/>
        <v>28.919999999999998</v>
      </c>
      <c r="I14" s="71">
        <f t="shared" si="1"/>
        <v>55.07</v>
      </c>
      <c r="J14" s="478">
        <f t="shared" si="1"/>
        <v>572.99</v>
      </c>
    </row>
    <row r="15" spans="1:10" s="16" customFormat="1" ht="26.45" customHeight="1" x14ac:dyDescent="0.25">
      <c r="A15" s="103"/>
      <c r="B15" s="238" t="s">
        <v>74</v>
      </c>
      <c r="C15" s="497"/>
      <c r="D15" s="670"/>
      <c r="E15" s="302" t="s">
        <v>21</v>
      </c>
      <c r="F15" s="499"/>
      <c r="G15" s="305"/>
      <c r="H15" s="57"/>
      <c r="I15" s="58"/>
      <c r="J15" s="583">
        <f>J13/23.5</f>
        <v>27.937021276595743</v>
      </c>
    </row>
    <row r="16" spans="1:10" s="16" customFormat="1" ht="26.45" customHeight="1" thickBot="1" x14ac:dyDescent="0.3">
      <c r="A16" s="325"/>
      <c r="B16" s="239" t="s">
        <v>76</v>
      </c>
      <c r="C16" s="167"/>
      <c r="D16" s="671"/>
      <c r="E16" s="555" t="s">
        <v>21</v>
      </c>
      <c r="F16" s="502"/>
      <c r="G16" s="614"/>
      <c r="H16" s="615"/>
      <c r="I16" s="616"/>
      <c r="J16" s="343">
        <f>J14/23.5</f>
        <v>24.382553191489361</v>
      </c>
    </row>
    <row r="17" spans="1:10" s="16" customFormat="1" ht="26.45" customHeight="1" x14ac:dyDescent="0.25">
      <c r="A17" s="143" t="s">
        <v>7</v>
      </c>
      <c r="B17" s="394"/>
      <c r="C17" s="399">
        <v>135</v>
      </c>
      <c r="D17" s="885" t="s">
        <v>19</v>
      </c>
      <c r="E17" s="886" t="s">
        <v>162</v>
      </c>
      <c r="F17" s="399">
        <v>60</v>
      </c>
      <c r="G17" s="342">
        <v>1.2</v>
      </c>
      <c r="H17" s="46">
        <v>5.4</v>
      </c>
      <c r="I17" s="47">
        <v>5.16</v>
      </c>
      <c r="J17" s="274">
        <v>73.2</v>
      </c>
    </row>
    <row r="18" spans="1:10" s="16" customFormat="1" ht="26.45" customHeight="1" x14ac:dyDescent="0.25">
      <c r="A18" s="141"/>
      <c r="B18" s="150"/>
      <c r="C18" s="98">
        <v>36</v>
      </c>
      <c r="D18" s="572" t="s">
        <v>9</v>
      </c>
      <c r="E18" s="369" t="s">
        <v>48</v>
      </c>
      <c r="F18" s="557">
        <v>200</v>
      </c>
      <c r="G18" s="252">
        <v>4.9800000000000004</v>
      </c>
      <c r="H18" s="76">
        <v>6.07</v>
      </c>
      <c r="I18" s="210">
        <v>12.72</v>
      </c>
      <c r="J18" s="384">
        <v>125.51</v>
      </c>
    </row>
    <row r="19" spans="1:10" s="16" customFormat="1" ht="43.5" customHeight="1" x14ac:dyDescent="0.25">
      <c r="A19" s="104"/>
      <c r="B19" s="183" t="s">
        <v>74</v>
      </c>
      <c r="C19" s="496">
        <v>259</v>
      </c>
      <c r="D19" s="674" t="s">
        <v>10</v>
      </c>
      <c r="E19" s="368" t="s">
        <v>190</v>
      </c>
      <c r="F19" s="675">
        <v>105</v>
      </c>
      <c r="G19" s="419">
        <v>12.38</v>
      </c>
      <c r="H19" s="420">
        <v>10.59</v>
      </c>
      <c r="I19" s="421">
        <v>16.84</v>
      </c>
      <c r="J19" s="422">
        <v>167.46</v>
      </c>
    </row>
    <row r="20" spans="1:10" s="16" customFormat="1" ht="26.45" customHeight="1" x14ac:dyDescent="0.25">
      <c r="A20" s="104"/>
      <c r="B20" s="184" t="s">
        <v>134</v>
      </c>
      <c r="C20" s="579">
        <v>82</v>
      </c>
      <c r="D20" s="512" t="s">
        <v>10</v>
      </c>
      <c r="E20" s="593" t="s">
        <v>172</v>
      </c>
      <c r="F20" s="676">
        <v>95</v>
      </c>
      <c r="G20" s="243">
        <v>24.87</v>
      </c>
      <c r="H20" s="61">
        <v>21.09</v>
      </c>
      <c r="I20" s="108">
        <v>0.72</v>
      </c>
      <c r="J20" s="402">
        <v>290.5</v>
      </c>
    </row>
    <row r="21" spans="1:10" s="16" customFormat="1" ht="33" customHeight="1" x14ac:dyDescent="0.25">
      <c r="A21" s="104"/>
      <c r="B21" s="132"/>
      <c r="C21" s="146">
        <v>210</v>
      </c>
      <c r="D21" s="322" t="s">
        <v>64</v>
      </c>
      <c r="E21" s="322" t="s">
        <v>70</v>
      </c>
      <c r="F21" s="133">
        <v>150</v>
      </c>
      <c r="G21" s="242">
        <v>15.82</v>
      </c>
      <c r="H21" s="13">
        <v>4.22</v>
      </c>
      <c r="I21" s="40">
        <v>32.01</v>
      </c>
      <c r="J21" s="99">
        <v>226.19</v>
      </c>
    </row>
    <row r="22" spans="1:10" s="16" customFormat="1" ht="51" customHeight="1" x14ac:dyDescent="0.25">
      <c r="A22" s="104"/>
      <c r="B22" s="132"/>
      <c r="C22" s="576">
        <v>216</v>
      </c>
      <c r="D22" s="180" t="s">
        <v>18</v>
      </c>
      <c r="E22" s="219" t="s">
        <v>136</v>
      </c>
      <c r="F22" s="777">
        <v>200</v>
      </c>
      <c r="G22" s="241">
        <v>0.25</v>
      </c>
      <c r="H22" s="15">
        <v>0</v>
      </c>
      <c r="I22" s="38">
        <v>12.73</v>
      </c>
      <c r="J22" s="260">
        <v>51.3</v>
      </c>
    </row>
    <row r="23" spans="1:10" s="16" customFormat="1" ht="26.45" customHeight="1" x14ac:dyDescent="0.25">
      <c r="A23" s="104"/>
      <c r="B23" s="132"/>
      <c r="C23" s="384">
        <v>119</v>
      </c>
      <c r="D23" s="572" t="s">
        <v>14</v>
      </c>
      <c r="E23" s="150" t="s">
        <v>55</v>
      </c>
      <c r="F23" s="557">
        <v>45</v>
      </c>
      <c r="G23" s="275">
        <v>3.42</v>
      </c>
      <c r="H23" s="20">
        <v>0.36</v>
      </c>
      <c r="I23" s="43">
        <v>22.14</v>
      </c>
      <c r="J23" s="417">
        <v>105.75</v>
      </c>
    </row>
    <row r="24" spans="1:10" s="16" customFormat="1" ht="26.45" customHeight="1" x14ac:dyDescent="0.25">
      <c r="A24" s="104"/>
      <c r="B24" s="132"/>
      <c r="C24" s="98">
        <v>120</v>
      </c>
      <c r="D24" s="572" t="s">
        <v>15</v>
      </c>
      <c r="E24" s="150" t="s">
        <v>47</v>
      </c>
      <c r="F24" s="557">
        <v>25</v>
      </c>
      <c r="G24" s="275">
        <v>1.65</v>
      </c>
      <c r="H24" s="20">
        <v>0.3</v>
      </c>
      <c r="I24" s="43">
        <v>10.050000000000001</v>
      </c>
      <c r="J24" s="417">
        <v>49.5</v>
      </c>
    </row>
    <row r="25" spans="1:10" s="16" customFormat="1" ht="26.45" customHeight="1" x14ac:dyDescent="0.25">
      <c r="A25" s="104"/>
      <c r="B25" s="183" t="s">
        <v>74</v>
      </c>
      <c r="C25" s="407"/>
      <c r="D25" s="891"/>
      <c r="E25" s="302" t="s">
        <v>20</v>
      </c>
      <c r="F25" s="496">
        <f>F17+F18+F19+F21+F22+F23+F24</f>
        <v>785</v>
      </c>
      <c r="G25" s="201">
        <f t="shared" ref="G25:J25" si="2">G17+G18+G19+G21+G22+G23+G24</f>
        <v>39.700000000000003</v>
      </c>
      <c r="H25" s="22">
        <f t="shared" si="2"/>
        <v>26.94</v>
      </c>
      <c r="I25" s="59">
        <f t="shared" si="2"/>
        <v>111.64999999999999</v>
      </c>
      <c r="J25" s="468">
        <f t="shared" si="2"/>
        <v>798.91</v>
      </c>
    </row>
    <row r="26" spans="1:10" s="16" customFormat="1" ht="26.45" customHeight="1" x14ac:dyDescent="0.25">
      <c r="A26" s="104"/>
      <c r="B26" s="184" t="s">
        <v>134</v>
      </c>
      <c r="C26" s="408"/>
      <c r="D26" s="892"/>
      <c r="E26" s="303" t="s">
        <v>20</v>
      </c>
      <c r="F26" s="580">
        <f>F17+F18+F20+F21+F22+F23+F24</f>
        <v>775</v>
      </c>
      <c r="G26" s="306">
        <f t="shared" ref="G26:J26" si="3">G17+G18+G20+G21+G22+G23+G24</f>
        <v>52.190000000000005</v>
      </c>
      <c r="H26" s="52">
        <f t="shared" si="3"/>
        <v>37.44</v>
      </c>
      <c r="I26" s="71">
        <f t="shared" si="3"/>
        <v>95.53</v>
      </c>
      <c r="J26" s="478">
        <f t="shared" si="3"/>
        <v>921.95</v>
      </c>
    </row>
    <row r="27" spans="1:10" s="16" customFormat="1" ht="26.45" customHeight="1" x14ac:dyDescent="0.25">
      <c r="A27" s="104"/>
      <c r="B27" s="183" t="s">
        <v>74</v>
      </c>
      <c r="C27" s="409"/>
      <c r="D27" s="893"/>
      <c r="E27" s="302" t="s">
        <v>21</v>
      </c>
      <c r="F27" s="785"/>
      <c r="G27" s="201"/>
      <c r="H27" s="22"/>
      <c r="I27" s="59"/>
      <c r="J27" s="503">
        <f>J25/23.5</f>
        <v>33.996170212765954</v>
      </c>
    </row>
    <row r="28" spans="1:10" s="16" customFormat="1" ht="26.45" customHeight="1" thickBot="1" x14ac:dyDescent="0.3">
      <c r="A28" s="144"/>
      <c r="B28" s="186" t="s">
        <v>134</v>
      </c>
      <c r="C28" s="511"/>
      <c r="D28" s="701"/>
      <c r="E28" s="555" t="s">
        <v>21</v>
      </c>
      <c r="F28" s="502"/>
      <c r="G28" s="435"/>
      <c r="H28" s="436"/>
      <c r="I28" s="437"/>
      <c r="J28" s="438">
        <f>J26/23.5</f>
        <v>39.231914893617024</v>
      </c>
    </row>
    <row r="29" spans="1:10" s="124" customFormat="1" ht="26.45" customHeight="1" x14ac:dyDescent="0.25">
      <c r="A29" s="355"/>
      <c r="B29" s="817"/>
      <c r="C29" s="356"/>
      <c r="D29" s="355"/>
      <c r="E29" s="357"/>
      <c r="F29" s="355"/>
      <c r="G29" s="355"/>
      <c r="H29" s="355"/>
      <c r="I29" s="355"/>
      <c r="J29" s="358"/>
    </row>
    <row r="30" spans="1:10" s="124" customFormat="1" ht="26.45" customHeight="1" x14ac:dyDescent="0.25">
      <c r="A30" s="636" t="s">
        <v>143</v>
      </c>
      <c r="B30" s="818"/>
      <c r="C30" s="766"/>
      <c r="D30" s="355"/>
      <c r="E30" s="357"/>
      <c r="F30" s="355"/>
      <c r="G30" s="355"/>
      <c r="H30" s="355"/>
      <c r="I30" s="355"/>
      <c r="J30" s="358"/>
    </row>
    <row r="31" spans="1:10" x14ac:dyDescent="0.25">
      <c r="A31" s="639" t="s">
        <v>67</v>
      </c>
      <c r="B31" s="825"/>
      <c r="C31" s="113"/>
      <c r="D31" s="11"/>
      <c r="E31" s="11"/>
      <c r="F31" s="11"/>
      <c r="G31" s="11"/>
      <c r="H31" s="11"/>
      <c r="I31" s="11"/>
      <c r="J31" s="11"/>
    </row>
    <row r="32" spans="1:10" x14ac:dyDescent="0.25">
      <c r="A32" s="11"/>
      <c r="B32" s="826"/>
      <c r="C32" s="354"/>
      <c r="D32" s="11"/>
      <c r="E32" s="11"/>
      <c r="F32" s="11"/>
      <c r="G32" s="11"/>
      <c r="H32" s="11"/>
      <c r="I32" s="11"/>
      <c r="J32" s="11"/>
    </row>
    <row r="33" spans="1:10" x14ac:dyDescent="0.25">
      <c r="A33" s="11"/>
      <c r="B33" s="826"/>
      <c r="C33" s="354"/>
      <c r="D33" s="11"/>
      <c r="E33" s="11"/>
      <c r="F33" s="11"/>
      <c r="G33" s="11"/>
      <c r="H33" s="11"/>
      <c r="I33" s="11"/>
      <c r="J33" s="11"/>
    </row>
    <row r="34" spans="1:10" x14ac:dyDescent="0.25">
      <c r="A34" s="11"/>
      <c r="B34" s="826"/>
      <c r="C34" s="354"/>
      <c r="D34" s="11"/>
      <c r="E34" s="11"/>
      <c r="F34" s="11"/>
      <c r="G34" s="11"/>
      <c r="H34" s="11"/>
      <c r="I34" s="11"/>
      <c r="J34" s="11"/>
    </row>
    <row r="35" spans="1:10" x14ac:dyDescent="0.25">
      <c r="A35" s="11"/>
      <c r="B35" s="826"/>
    </row>
    <row r="36" spans="1:10" x14ac:dyDescent="0.25">
      <c r="A36" s="11"/>
      <c r="B36" s="826"/>
    </row>
    <row r="37" spans="1:10" x14ac:dyDescent="0.25">
      <c r="A37" s="11"/>
      <c r="B37" s="826"/>
      <c r="C37" s="354"/>
      <c r="D37" s="11"/>
      <c r="E37" s="11"/>
      <c r="F37" s="11"/>
      <c r="G37" s="11"/>
      <c r="H37" s="11"/>
      <c r="I37" s="11"/>
      <c r="J37" s="11"/>
    </row>
    <row r="38" spans="1:10" x14ac:dyDescent="0.25">
      <c r="A38" s="11"/>
      <c r="B38" s="826"/>
      <c r="C38" s="354"/>
      <c r="D38" s="11"/>
      <c r="E38" s="11"/>
      <c r="F38" s="11"/>
      <c r="G38" s="11"/>
      <c r="H38" s="11"/>
      <c r="I38" s="11"/>
      <c r="J38" s="11"/>
    </row>
    <row r="39" spans="1:10" x14ac:dyDescent="0.25">
      <c r="A39" s="11"/>
      <c r="B39" s="826"/>
      <c r="C39" s="354"/>
      <c r="D39" s="11"/>
      <c r="E39" s="11"/>
      <c r="F39" s="11"/>
      <c r="G39" s="11"/>
      <c r="H39" s="11"/>
      <c r="I39" s="11"/>
      <c r="J39" s="11"/>
    </row>
    <row r="40" spans="1:10" x14ac:dyDescent="0.25">
      <c r="A40" s="11"/>
      <c r="B40" s="826"/>
      <c r="C40" s="354"/>
      <c r="D40" s="11"/>
      <c r="E40" s="11"/>
      <c r="F40" s="11"/>
      <c r="G40" s="11"/>
      <c r="H40" s="11"/>
      <c r="I40" s="11"/>
      <c r="J40" s="11"/>
    </row>
    <row r="41" spans="1:10" s="489" customFormat="1" ht="12.75" x14ac:dyDescent="0.2">
      <c r="B41" s="819"/>
    </row>
    <row r="42" spans="1:10" s="489" customFormat="1" ht="12.75" x14ac:dyDescent="0.2">
      <c r="B42" s="819"/>
    </row>
    <row r="43" spans="1:10" s="489" customFormat="1" ht="12.75" x14ac:dyDescent="0.2">
      <c r="B43" s="819"/>
    </row>
    <row r="44" spans="1:10" s="489" customFormat="1" ht="12.75" x14ac:dyDescent="0.2">
      <c r="B44" s="819"/>
    </row>
    <row r="45" spans="1:10" s="489" customFormat="1" ht="12.75" x14ac:dyDescent="0.2">
      <c r="B45" s="819"/>
    </row>
  </sheetData>
  <mergeCells count="2">
    <mergeCell ref="B4:B5"/>
    <mergeCell ref="D4:D5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40"/>
  <sheetViews>
    <sheetView topLeftCell="F4" zoomScale="70" zoomScaleNormal="70" workbookViewId="0">
      <selection activeCell="K5" sqref="K1:W1048576"/>
    </sheetView>
  </sheetViews>
  <sheetFormatPr defaultRowHeight="15" x14ac:dyDescent="0.25"/>
  <cols>
    <col min="1" max="1" width="16.85546875" customWidth="1"/>
    <col min="2" max="2" width="15.7109375" style="83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41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B3" s="842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79"/>
      <c r="C4" s="642" t="s">
        <v>39</v>
      </c>
      <c r="D4" s="254"/>
      <c r="E4" s="687"/>
      <c r="F4" s="643"/>
      <c r="G4" s="788" t="s">
        <v>22</v>
      </c>
      <c r="H4" s="789"/>
      <c r="I4" s="790"/>
      <c r="J4" s="741" t="s">
        <v>23</v>
      </c>
    </row>
    <row r="5" spans="1:10" s="16" customFormat="1" ht="28.5" customHeight="1" thickBot="1" x14ac:dyDescent="0.3">
      <c r="A5" s="140" t="s">
        <v>0</v>
      </c>
      <c r="B5" s="102"/>
      <c r="C5" s="96" t="s">
        <v>40</v>
      </c>
      <c r="D5" s="688" t="s">
        <v>41</v>
      </c>
      <c r="E5" s="495" t="s">
        <v>38</v>
      </c>
      <c r="F5" s="102" t="s">
        <v>26</v>
      </c>
      <c r="G5" s="495" t="s">
        <v>27</v>
      </c>
      <c r="H5" s="488" t="s">
        <v>28</v>
      </c>
      <c r="I5" s="495" t="s">
        <v>29</v>
      </c>
      <c r="J5" s="742" t="s">
        <v>30</v>
      </c>
    </row>
    <row r="6" spans="1:10" s="16" customFormat="1" ht="26.45" customHeight="1" x14ac:dyDescent="0.25">
      <c r="A6" s="103" t="s">
        <v>6</v>
      </c>
      <c r="B6" s="220"/>
      <c r="C6" s="127">
        <v>1</v>
      </c>
      <c r="D6" s="564" t="s">
        <v>19</v>
      </c>
      <c r="E6" s="394" t="s">
        <v>12</v>
      </c>
      <c r="F6" s="145">
        <v>15</v>
      </c>
      <c r="G6" s="266">
        <v>3.48</v>
      </c>
      <c r="H6" s="36">
        <v>4.43</v>
      </c>
      <c r="I6" s="37">
        <v>0</v>
      </c>
      <c r="J6" s="261">
        <v>54.6</v>
      </c>
    </row>
    <row r="7" spans="1:10" s="33" customFormat="1" ht="26.45" customHeight="1" x14ac:dyDescent="0.25">
      <c r="A7" s="141"/>
      <c r="B7" s="895" t="s">
        <v>74</v>
      </c>
      <c r="C7" s="165">
        <v>90</v>
      </c>
      <c r="D7" s="668" t="s">
        <v>10</v>
      </c>
      <c r="E7" s="368" t="s">
        <v>133</v>
      </c>
      <c r="F7" s="496">
        <v>90</v>
      </c>
      <c r="G7" s="305">
        <v>15.51</v>
      </c>
      <c r="H7" s="57">
        <v>15.07</v>
      </c>
      <c r="I7" s="58">
        <v>8.44</v>
      </c>
      <c r="J7" s="449">
        <v>232.47</v>
      </c>
    </row>
    <row r="8" spans="1:10" s="33" customFormat="1" ht="26.45" customHeight="1" x14ac:dyDescent="0.25">
      <c r="A8" s="141"/>
      <c r="B8" s="896" t="s">
        <v>134</v>
      </c>
      <c r="C8" s="166">
        <v>126</v>
      </c>
      <c r="D8" s="666" t="s">
        <v>10</v>
      </c>
      <c r="E8" s="301" t="s">
        <v>165</v>
      </c>
      <c r="F8" s="166">
        <v>90</v>
      </c>
      <c r="G8" s="243">
        <v>18.489999999999998</v>
      </c>
      <c r="H8" s="61">
        <v>18.54</v>
      </c>
      <c r="I8" s="108">
        <v>3.59</v>
      </c>
      <c r="J8" s="402">
        <v>256</v>
      </c>
    </row>
    <row r="9" spans="1:10" s="33" customFormat="1" ht="26.45" customHeight="1" x14ac:dyDescent="0.25">
      <c r="A9" s="141"/>
      <c r="B9" s="161"/>
      <c r="C9" s="557">
        <v>52</v>
      </c>
      <c r="D9" s="572" t="s">
        <v>64</v>
      </c>
      <c r="E9" s="158" t="s">
        <v>142</v>
      </c>
      <c r="F9" s="752">
        <v>150</v>
      </c>
      <c r="G9" s="275">
        <v>3.31</v>
      </c>
      <c r="H9" s="20">
        <v>5.56</v>
      </c>
      <c r="I9" s="43">
        <v>25.99</v>
      </c>
      <c r="J9" s="274">
        <v>167.07</v>
      </c>
    </row>
    <row r="10" spans="1:10" s="33" customFormat="1" ht="36" customHeight="1" x14ac:dyDescent="0.25">
      <c r="A10" s="141"/>
      <c r="B10" s="131"/>
      <c r="C10" s="132">
        <v>95</v>
      </c>
      <c r="D10" s="149" t="s">
        <v>18</v>
      </c>
      <c r="E10" s="175" t="s">
        <v>202</v>
      </c>
      <c r="F10" s="185">
        <v>200</v>
      </c>
      <c r="G10" s="241">
        <v>0</v>
      </c>
      <c r="H10" s="15">
        <v>0</v>
      </c>
      <c r="I10" s="38">
        <v>19.940000000000001</v>
      </c>
      <c r="J10" s="261">
        <v>80.3</v>
      </c>
    </row>
    <row r="11" spans="1:10" s="33" customFormat="1" ht="26.45" customHeight="1" x14ac:dyDescent="0.25">
      <c r="A11" s="141"/>
      <c r="B11" s="132"/>
      <c r="C11" s="99">
        <v>119</v>
      </c>
      <c r="D11" s="564" t="s">
        <v>14</v>
      </c>
      <c r="E11" s="149" t="s">
        <v>55</v>
      </c>
      <c r="F11" s="145">
        <v>25</v>
      </c>
      <c r="G11" s="241">
        <v>1.9</v>
      </c>
      <c r="H11" s="15">
        <v>0.2</v>
      </c>
      <c r="I11" s="38">
        <v>12.3</v>
      </c>
      <c r="J11" s="261">
        <v>58.75</v>
      </c>
    </row>
    <row r="12" spans="1:10" s="33" customFormat="1" ht="26.45" customHeight="1" x14ac:dyDescent="0.25">
      <c r="A12" s="141"/>
      <c r="B12" s="132"/>
      <c r="C12" s="127">
        <v>120</v>
      </c>
      <c r="D12" s="564" t="s">
        <v>15</v>
      </c>
      <c r="E12" s="149" t="s">
        <v>47</v>
      </c>
      <c r="F12" s="145">
        <v>20</v>
      </c>
      <c r="G12" s="916">
        <v>1.32</v>
      </c>
      <c r="H12" s="917">
        <v>0.24</v>
      </c>
      <c r="I12" s="918">
        <v>8.0399999999999991</v>
      </c>
      <c r="J12" s="919">
        <v>39.6</v>
      </c>
    </row>
    <row r="13" spans="1:10" s="33" customFormat="1" ht="26.45" customHeight="1" x14ac:dyDescent="0.25">
      <c r="A13" s="141"/>
      <c r="B13" s="183" t="s">
        <v>74</v>
      </c>
      <c r="C13" s="165"/>
      <c r="D13" s="668"/>
      <c r="E13" s="423" t="s">
        <v>20</v>
      </c>
      <c r="F13" s="496">
        <f>F6+F7+F9+F10+F11+F12</f>
        <v>500</v>
      </c>
      <c r="G13" s="201">
        <f t="shared" ref="G13:J13" si="0">G6+G7+G9+G10+G11+G12</f>
        <v>25.519999999999996</v>
      </c>
      <c r="H13" s="22">
        <f t="shared" si="0"/>
        <v>25.499999999999996</v>
      </c>
      <c r="I13" s="59">
        <f t="shared" si="0"/>
        <v>74.710000000000008</v>
      </c>
      <c r="J13" s="165">
        <f t="shared" si="0"/>
        <v>632.79</v>
      </c>
    </row>
    <row r="14" spans="1:10" s="33" customFormat="1" ht="26.45" customHeight="1" x14ac:dyDescent="0.25">
      <c r="A14" s="141"/>
      <c r="B14" s="896" t="s">
        <v>134</v>
      </c>
      <c r="C14" s="166"/>
      <c r="D14" s="500"/>
      <c r="E14" s="428" t="s">
        <v>20</v>
      </c>
      <c r="F14" s="494">
        <f>F6+F8+F9+F10+F11+F12</f>
        <v>500</v>
      </c>
      <c r="G14" s="905">
        <f t="shared" ref="G14:J14" si="1">G6+G8+G9+G10+G11+G12</f>
        <v>28.499999999999996</v>
      </c>
      <c r="H14" s="906">
        <f t="shared" si="1"/>
        <v>28.969999999999995</v>
      </c>
      <c r="I14" s="904">
        <f t="shared" si="1"/>
        <v>69.859999999999985</v>
      </c>
      <c r="J14" s="457">
        <f t="shared" si="1"/>
        <v>656.32</v>
      </c>
    </row>
    <row r="15" spans="1:10" s="33" customFormat="1" ht="26.45" customHeight="1" x14ac:dyDescent="0.25">
      <c r="A15" s="141"/>
      <c r="B15" s="895" t="s">
        <v>74</v>
      </c>
      <c r="C15" s="497"/>
      <c r="D15" s="498"/>
      <c r="E15" s="423" t="s">
        <v>21</v>
      </c>
      <c r="F15" s="499"/>
      <c r="G15" s="201"/>
      <c r="H15" s="22"/>
      <c r="I15" s="59"/>
      <c r="J15" s="920">
        <f>J13/23.5</f>
        <v>26.927234042553192</v>
      </c>
    </row>
    <row r="16" spans="1:10" s="33" customFormat="1" ht="26.45" customHeight="1" thickBot="1" x14ac:dyDescent="0.3">
      <c r="A16" s="142"/>
      <c r="B16" s="902" t="s">
        <v>134</v>
      </c>
      <c r="C16" s="167"/>
      <c r="D16" s="501"/>
      <c r="E16" s="433" t="s">
        <v>21</v>
      </c>
      <c r="F16" s="502"/>
      <c r="G16" s="921"/>
      <c r="H16" s="922"/>
      <c r="I16" s="923"/>
      <c r="J16" s="924">
        <f>J14/23.5</f>
        <v>27.928510638297876</v>
      </c>
    </row>
    <row r="17" spans="1:10" s="16" customFormat="1" ht="36.75" customHeight="1" x14ac:dyDescent="0.25">
      <c r="A17" s="143" t="s">
        <v>7</v>
      </c>
      <c r="B17" s="221"/>
      <c r="C17" s="578">
        <v>29</v>
      </c>
      <c r="D17" s="692" t="s">
        <v>19</v>
      </c>
      <c r="E17" s="693" t="s">
        <v>184</v>
      </c>
      <c r="F17" s="714">
        <v>60</v>
      </c>
      <c r="G17" s="286">
        <v>0.66</v>
      </c>
      <c r="H17" s="85">
        <v>0.12</v>
      </c>
      <c r="I17" s="86">
        <v>2.2799999999999998</v>
      </c>
      <c r="J17" s="513">
        <v>14.4</v>
      </c>
    </row>
    <row r="18" spans="1:10" s="16" customFormat="1" ht="26.45" customHeight="1" x14ac:dyDescent="0.25">
      <c r="A18" s="103"/>
      <c r="B18" s="133"/>
      <c r="C18" s="97">
        <v>328</v>
      </c>
      <c r="D18" s="858" t="s">
        <v>9</v>
      </c>
      <c r="E18" s="859" t="s">
        <v>195</v>
      </c>
      <c r="F18" s="635">
        <v>222</v>
      </c>
      <c r="G18" s="330">
        <v>6.01</v>
      </c>
      <c r="H18" s="29">
        <v>4.38</v>
      </c>
      <c r="I18" s="84">
        <v>7.73</v>
      </c>
      <c r="J18" s="894">
        <v>93.68</v>
      </c>
    </row>
    <row r="19" spans="1:10" s="33" customFormat="1" ht="26.45" customHeight="1" x14ac:dyDescent="0.25">
      <c r="A19" s="104"/>
      <c r="B19" s="895" t="s">
        <v>74</v>
      </c>
      <c r="C19" s="165" t="s">
        <v>177</v>
      </c>
      <c r="D19" s="160" t="s">
        <v>10</v>
      </c>
      <c r="E19" s="541" t="s">
        <v>176</v>
      </c>
      <c r="F19" s="542">
        <v>210</v>
      </c>
      <c r="G19" s="419">
        <v>16.97</v>
      </c>
      <c r="H19" s="420">
        <v>25.42</v>
      </c>
      <c r="I19" s="421">
        <v>31.1</v>
      </c>
      <c r="J19" s="422">
        <v>422.09</v>
      </c>
    </row>
    <row r="20" spans="1:10" s="33" customFormat="1" ht="26.45" customHeight="1" x14ac:dyDescent="0.25">
      <c r="A20" s="104"/>
      <c r="B20" s="896" t="s">
        <v>134</v>
      </c>
      <c r="C20" s="579">
        <v>89</v>
      </c>
      <c r="D20" s="450" t="s">
        <v>10</v>
      </c>
      <c r="E20" s="683" t="s">
        <v>91</v>
      </c>
      <c r="F20" s="540">
        <v>90</v>
      </c>
      <c r="G20" s="339">
        <v>18.13</v>
      </c>
      <c r="H20" s="53">
        <v>17.05</v>
      </c>
      <c r="I20" s="70">
        <v>3.69</v>
      </c>
      <c r="J20" s="337">
        <v>240.96</v>
      </c>
    </row>
    <row r="21" spans="1:10" s="33" customFormat="1" ht="26.45" customHeight="1" x14ac:dyDescent="0.25">
      <c r="A21" s="104"/>
      <c r="B21" s="896" t="s">
        <v>134</v>
      </c>
      <c r="C21" s="579">
        <v>210</v>
      </c>
      <c r="D21" s="450" t="s">
        <v>64</v>
      </c>
      <c r="E21" s="450" t="s">
        <v>70</v>
      </c>
      <c r="F21" s="184">
        <v>150</v>
      </c>
      <c r="G21" s="339">
        <v>15.82</v>
      </c>
      <c r="H21" s="53">
        <v>4.22</v>
      </c>
      <c r="I21" s="70">
        <v>32.01</v>
      </c>
      <c r="J21" s="337">
        <v>226.19</v>
      </c>
    </row>
    <row r="22" spans="1:10" s="16" customFormat="1" ht="33.75" customHeight="1" x14ac:dyDescent="0.25">
      <c r="A22" s="105"/>
      <c r="B22" s="133"/>
      <c r="C22" s="398">
        <v>216</v>
      </c>
      <c r="D22" s="149" t="s">
        <v>18</v>
      </c>
      <c r="E22" s="624" t="s">
        <v>136</v>
      </c>
      <c r="F22" s="131">
        <v>200</v>
      </c>
      <c r="G22" s="241">
        <v>0.25</v>
      </c>
      <c r="H22" s="15">
        <v>0</v>
      </c>
      <c r="I22" s="38">
        <v>12.73</v>
      </c>
      <c r="J22" s="199">
        <v>51.3</v>
      </c>
    </row>
    <row r="23" spans="1:10" s="16" customFormat="1" ht="33.75" customHeight="1" x14ac:dyDescent="0.25">
      <c r="A23" s="105"/>
      <c r="B23" s="134"/>
      <c r="C23" s="99">
        <v>119</v>
      </c>
      <c r="D23" s="149" t="s">
        <v>14</v>
      </c>
      <c r="E23" s="180" t="s">
        <v>55</v>
      </c>
      <c r="F23" s="169">
        <v>30</v>
      </c>
      <c r="G23" s="275">
        <v>2.2799999999999998</v>
      </c>
      <c r="H23" s="20">
        <v>0.24</v>
      </c>
      <c r="I23" s="43">
        <v>14.76</v>
      </c>
      <c r="J23" s="417">
        <v>70.5</v>
      </c>
    </row>
    <row r="24" spans="1:10" s="16" customFormat="1" ht="33.75" customHeight="1" x14ac:dyDescent="0.25">
      <c r="A24" s="105"/>
      <c r="B24" s="134"/>
      <c r="C24" s="127">
        <v>120</v>
      </c>
      <c r="D24" s="149" t="s">
        <v>15</v>
      </c>
      <c r="E24" s="180" t="s">
        <v>47</v>
      </c>
      <c r="F24" s="169">
        <v>30</v>
      </c>
      <c r="G24" s="241">
        <v>1.98</v>
      </c>
      <c r="H24" s="15">
        <v>0.36</v>
      </c>
      <c r="I24" s="38">
        <v>12.06</v>
      </c>
      <c r="J24" s="260">
        <v>59.4</v>
      </c>
    </row>
    <row r="25" spans="1:10" s="16" customFormat="1" ht="26.45" customHeight="1" x14ac:dyDescent="0.25">
      <c r="A25" s="105"/>
      <c r="B25" s="183" t="s">
        <v>74</v>
      </c>
      <c r="C25" s="497"/>
      <c r="D25" s="550"/>
      <c r="E25" s="897" t="s">
        <v>20</v>
      </c>
      <c r="F25" s="504">
        <f>F17+F18+F19+F22+F23+F24</f>
        <v>752</v>
      </c>
      <c r="G25" s="305">
        <f t="shared" ref="G25:J25" si="2">G17+G18+G19+G22+G23+G24</f>
        <v>28.150000000000002</v>
      </c>
      <c r="H25" s="57">
        <f t="shared" si="2"/>
        <v>30.52</v>
      </c>
      <c r="I25" s="58">
        <f t="shared" si="2"/>
        <v>80.660000000000011</v>
      </c>
      <c r="J25" s="898">
        <f t="shared" si="2"/>
        <v>711.36999999999989</v>
      </c>
    </row>
    <row r="26" spans="1:10" s="16" customFormat="1" ht="26.45" customHeight="1" x14ac:dyDescent="0.25">
      <c r="A26" s="105"/>
      <c r="B26" s="896" t="s">
        <v>134</v>
      </c>
      <c r="C26" s="510"/>
      <c r="D26" s="551"/>
      <c r="E26" s="899" t="s">
        <v>20</v>
      </c>
      <c r="F26" s="522">
        <f>F17+F18+F20+F21+F22+F23+F24</f>
        <v>782</v>
      </c>
      <c r="G26" s="243">
        <f t="shared" ref="G26:J26" si="3">G17+G18+G20+G21+G22+G23+G24</f>
        <v>45.129999999999995</v>
      </c>
      <c r="H26" s="61">
        <f t="shared" si="3"/>
        <v>26.369999999999997</v>
      </c>
      <c r="I26" s="108">
        <f t="shared" si="3"/>
        <v>85.26</v>
      </c>
      <c r="J26" s="900">
        <f t="shared" si="3"/>
        <v>756.43</v>
      </c>
    </row>
    <row r="27" spans="1:10" s="33" customFormat="1" ht="26.45" customHeight="1" x14ac:dyDescent="0.25">
      <c r="A27" s="104"/>
      <c r="B27" s="183" t="s">
        <v>74</v>
      </c>
      <c r="C27" s="497"/>
      <c r="D27" s="550"/>
      <c r="E27" s="897" t="s">
        <v>21</v>
      </c>
      <c r="F27" s="430"/>
      <c r="G27" s="201"/>
      <c r="H27" s="22"/>
      <c r="I27" s="59"/>
      <c r="J27" s="901">
        <f>J25/23.5</f>
        <v>30.271063829787231</v>
      </c>
    </row>
    <row r="28" spans="1:10" s="33" customFormat="1" ht="26.45" customHeight="1" thickBot="1" x14ac:dyDescent="0.3">
      <c r="A28" s="144"/>
      <c r="B28" s="902" t="s">
        <v>134</v>
      </c>
      <c r="C28" s="511"/>
      <c r="D28" s="681"/>
      <c r="E28" s="903" t="s">
        <v>21</v>
      </c>
      <c r="F28" s="186"/>
      <c r="G28" s="435"/>
      <c r="H28" s="436"/>
      <c r="I28" s="437"/>
      <c r="J28" s="438">
        <f>J26/23.5</f>
        <v>32.188510638297871</v>
      </c>
    </row>
    <row r="29" spans="1:10" x14ac:dyDescent="0.25">
      <c r="A29" s="2"/>
      <c r="C29" s="4"/>
      <c r="D29" s="2"/>
      <c r="E29" s="2"/>
      <c r="F29" s="2"/>
      <c r="G29" s="10"/>
      <c r="H29" s="9"/>
      <c r="I29" s="2"/>
      <c r="J29" s="12"/>
    </row>
    <row r="30" spans="1:10" ht="18.75" x14ac:dyDescent="0.25">
      <c r="A30" s="636" t="s">
        <v>66</v>
      </c>
      <c r="B30" s="636" t="s">
        <v>66</v>
      </c>
      <c r="C30" s="112"/>
      <c r="D30" s="637"/>
      <c r="E30" s="49"/>
      <c r="F30" s="26"/>
      <c r="G30" s="11"/>
      <c r="H30" s="11"/>
      <c r="I30" s="11"/>
    </row>
    <row r="31" spans="1:10" ht="18.75" x14ac:dyDescent="0.25">
      <c r="A31" s="639" t="s">
        <v>67</v>
      </c>
      <c r="B31" s="639" t="s">
        <v>67</v>
      </c>
      <c r="C31" s="113"/>
      <c r="D31" s="640"/>
      <c r="E31" s="55"/>
      <c r="F31" s="26"/>
      <c r="G31" s="11"/>
      <c r="H31" s="11"/>
      <c r="I31" s="11"/>
    </row>
    <row r="33" spans="4:9" ht="18.75" x14ac:dyDescent="0.25">
      <c r="D33" s="11"/>
      <c r="E33" s="25"/>
      <c r="F33" s="26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  <row r="40" spans="4:9" x14ac:dyDescent="0.25">
      <c r="D40" s="11"/>
      <c r="E40" s="11"/>
      <c r="F40" s="11"/>
      <c r="G40" s="11"/>
      <c r="H40" s="11"/>
      <c r="I40" s="11"/>
    </row>
  </sheetData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5"/>
  <sheetViews>
    <sheetView topLeftCell="F1" zoomScale="60" zoomScaleNormal="60" workbookViewId="0">
      <selection activeCell="L1" sqref="L1:X1048576"/>
    </sheetView>
  </sheetViews>
  <sheetFormatPr defaultRowHeight="15" x14ac:dyDescent="0.25"/>
  <cols>
    <col min="1" max="1" width="19.7109375" customWidth="1"/>
    <col min="2" max="2" width="18.85546875" style="828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21</v>
      </c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101" t="s">
        <v>39</v>
      </c>
      <c r="D4" s="128"/>
      <c r="E4" s="159"/>
      <c r="F4" s="95"/>
      <c r="G4" s="389"/>
      <c r="H4" s="794" t="s">
        <v>22</v>
      </c>
      <c r="I4" s="795"/>
      <c r="J4" s="796"/>
      <c r="K4" s="313" t="s">
        <v>23</v>
      </c>
    </row>
    <row r="5" spans="1:11" s="16" customFormat="1" ht="16.5" thickBot="1" x14ac:dyDescent="0.3">
      <c r="A5" s="140" t="s">
        <v>0</v>
      </c>
      <c r="B5" s="561"/>
      <c r="C5" s="102" t="s">
        <v>40</v>
      </c>
      <c r="D5" s="79" t="s">
        <v>41</v>
      </c>
      <c r="E5" s="102" t="s">
        <v>38</v>
      </c>
      <c r="F5" s="96" t="s">
        <v>26</v>
      </c>
      <c r="G5" s="102" t="s">
        <v>37</v>
      </c>
      <c r="H5" s="125" t="s">
        <v>27</v>
      </c>
      <c r="I5" s="488" t="s">
        <v>28</v>
      </c>
      <c r="J5" s="764" t="s">
        <v>29</v>
      </c>
      <c r="K5" s="314" t="s">
        <v>30</v>
      </c>
    </row>
    <row r="6" spans="1:11" s="16" customFormat="1" ht="37.5" customHeight="1" x14ac:dyDescent="0.25">
      <c r="A6" s="143" t="s">
        <v>6</v>
      </c>
      <c r="B6" s="394"/>
      <c r="C6" s="563" t="s">
        <v>109</v>
      </c>
      <c r="D6" s="394" t="s">
        <v>19</v>
      </c>
      <c r="E6" s="365" t="s">
        <v>44</v>
      </c>
      <c r="F6" s="364">
        <v>17</v>
      </c>
      <c r="G6" s="136"/>
      <c r="H6" s="266">
        <v>2.48</v>
      </c>
      <c r="I6" s="36">
        <v>3.96</v>
      </c>
      <c r="J6" s="37">
        <v>0.68</v>
      </c>
      <c r="K6" s="316">
        <v>48.11</v>
      </c>
    </row>
    <row r="7" spans="1:11" s="16" customFormat="1" ht="37.5" customHeight="1" x14ac:dyDescent="0.25">
      <c r="A7" s="103"/>
      <c r="B7" s="149"/>
      <c r="C7" s="573">
        <v>25</v>
      </c>
      <c r="D7" s="272" t="s">
        <v>19</v>
      </c>
      <c r="E7" s="585" t="s">
        <v>50</v>
      </c>
      <c r="F7" s="745">
        <v>150</v>
      </c>
      <c r="G7" s="220"/>
      <c r="H7" s="44">
        <v>0.6</v>
      </c>
      <c r="I7" s="34">
        <v>0.45</v>
      </c>
      <c r="J7" s="45">
        <v>15.45</v>
      </c>
      <c r="K7" s="224">
        <v>70.5</v>
      </c>
    </row>
    <row r="8" spans="1:11" s="16" customFormat="1" ht="37.5" customHeight="1" x14ac:dyDescent="0.25">
      <c r="A8" s="103"/>
      <c r="B8" s="149"/>
      <c r="C8" s="145">
        <v>319</v>
      </c>
      <c r="D8" s="149" t="s">
        <v>4</v>
      </c>
      <c r="E8" s="366" t="s">
        <v>193</v>
      </c>
      <c r="F8" s="282">
        <v>150</v>
      </c>
      <c r="G8" s="131"/>
      <c r="H8" s="241">
        <v>21.5</v>
      </c>
      <c r="I8" s="15">
        <v>13.61</v>
      </c>
      <c r="J8" s="38">
        <v>31.05</v>
      </c>
      <c r="K8" s="260">
        <v>333.11</v>
      </c>
    </row>
    <row r="9" spans="1:11" s="16" customFormat="1" ht="52.5" customHeight="1" x14ac:dyDescent="0.25">
      <c r="A9" s="103"/>
      <c r="B9" s="149"/>
      <c r="C9" s="145">
        <v>113</v>
      </c>
      <c r="D9" s="149" t="s">
        <v>5</v>
      </c>
      <c r="E9" s="180" t="s">
        <v>11</v>
      </c>
      <c r="F9" s="131">
        <v>200</v>
      </c>
      <c r="G9" s="258"/>
      <c r="H9" s="241">
        <v>0.04</v>
      </c>
      <c r="I9" s="15">
        <v>0</v>
      </c>
      <c r="J9" s="38">
        <v>7.4</v>
      </c>
      <c r="K9" s="261">
        <v>30.26</v>
      </c>
    </row>
    <row r="10" spans="1:11" s="16" customFormat="1" ht="37.5" customHeight="1" x14ac:dyDescent="0.25">
      <c r="A10" s="103"/>
      <c r="B10" s="149"/>
      <c r="C10" s="147">
        <v>121</v>
      </c>
      <c r="D10" s="149" t="s">
        <v>14</v>
      </c>
      <c r="E10" s="219" t="s">
        <v>51</v>
      </c>
      <c r="F10" s="282">
        <v>20</v>
      </c>
      <c r="G10" s="131"/>
      <c r="H10" s="241">
        <v>1.5</v>
      </c>
      <c r="I10" s="15">
        <v>0.57999999999999996</v>
      </c>
      <c r="J10" s="38">
        <v>9.9600000000000009</v>
      </c>
      <c r="K10" s="260">
        <v>52.4</v>
      </c>
    </row>
    <row r="11" spans="1:11" s="16" customFormat="1" ht="37.5" customHeight="1" x14ac:dyDescent="0.25">
      <c r="A11" s="103"/>
      <c r="B11" s="149"/>
      <c r="C11" s="145"/>
      <c r="D11" s="149"/>
      <c r="E11" s="304" t="s">
        <v>20</v>
      </c>
      <c r="F11" s="309">
        <f>SUM(F6:F10)</f>
        <v>537</v>
      </c>
      <c r="G11" s="131"/>
      <c r="H11" s="241">
        <f t="shared" ref="H11:K11" si="0">SUM(H6:H10)</f>
        <v>26.119999999999997</v>
      </c>
      <c r="I11" s="15">
        <f t="shared" si="0"/>
        <v>18.599999999999998</v>
      </c>
      <c r="J11" s="38">
        <f t="shared" si="0"/>
        <v>64.539999999999992</v>
      </c>
      <c r="K11" s="361">
        <f t="shared" si="0"/>
        <v>534.38</v>
      </c>
    </row>
    <row r="12" spans="1:11" s="16" customFormat="1" ht="37.5" customHeight="1" thickBot="1" x14ac:dyDescent="0.3">
      <c r="A12" s="325"/>
      <c r="B12" s="810"/>
      <c r="C12" s="808"/>
      <c r="D12" s="691"/>
      <c r="E12" s="347" t="s">
        <v>21</v>
      </c>
      <c r="F12" s="348"/>
      <c r="G12" s="691"/>
      <c r="H12" s="482"/>
      <c r="I12" s="483"/>
      <c r="J12" s="484"/>
      <c r="K12" s="351">
        <f>K11/23.5</f>
        <v>22.739574468085106</v>
      </c>
    </row>
    <row r="13" spans="1:11" s="16" customFormat="1" ht="37.5" customHeight="1" x14ac:dyDescent="0.25">
      <c r="A13" s="143" t="s">
        <v>7</v>
      </c>
      <c r="B13" s="136"/>
      <c r="C13" s="399">
        <v>24</v>
      </c>
      <c r="D13" s="650" t="s">
        <v>19</v>
      </c>
      <c r="E13" s="394" t="s">
        <v>115</v>
      </c>
      <c r="F13" s="136">
        <v>150</v>
      </c>
      <c r="G13" s="312"/>
      <c r="H13" s="266">
        <v>0.6</v>
      </c>
      <c r="I13" s="36">
        <v>0.6</v>
      </c>
      <c r="J13" s="37">
        <v>14.7</v>
      </c>
      <c r="K13" s="316">
        <v>70.5</v>
      </c>
    </row>
    <row r="14" spans="1:11" s="16" customFormat="1" ht="37.5" customHeight="1" x14ac:dyDescent="0.25">
      <c r="A14" s="103"/>
      <c r="B14" s="131"/>
      <c r="C14" s="145">
        <v>237</v>
      </c>
      <c r="D14" s="180" t="s">
        <v>9</v>
      </c>
      <c r="E14" s="219" t="s">
        <v>118</v>
      </c>
      <c r="F14" s="601">
        <v>200</v>
      </c>
      <c r="G14" s="564"/>
      <c r="H14" s="241">
        <v>1.7</v>
      </c>
      <c r="I14" s="15">
        <v>2.78</v>
      </c>
      <c r="J14" s="38">
        <v>7.17</v>
      </c>
      <c r="K14" s="260">
        <v>61.44</v>
      </c>
    </row>
    <row r="15" spans="1:11" s="16" customFormat="1" ht="37.5" customHeight="1" x14ac:dyDescent="0.25">
      <c r="A15" s="104"/>
      <c r="B15" s="183" t="s">
        <v>74</v>
      </c>
      <c r="C15" s="496">
        <v>258</v>
      </c>
      <c r="D15" s="507" t="s">
        <v>10</v>
      </c>
      <c r="E15" s="521" t="s">
        <v>194</v>
      </c>
      <c r="F15" s="183">
        <v>90</v>
      </c>
      <c r="G15" s="165"/>
      <c r="H15" s="305">
        <v>12.53</v>
      </c>
      <c r="I15" s="57">
        <v>11.36</v>
      </c>
      <c r="J15" s="58">
        <v>7.16</v>
      </c>
      <c r="K15" s="493">
        <v>181.35</v>
      </c>
    </row>
    <row r="16" spans="1:11" s="16" customFormat="1" ht="37.5" customHeight="1" x14ac:dyDescent="0.25">
      <c r="A16" s="104"/>
      <c r="B16" s="184" t="s">
        <v>76</v>
      </c>
      <c r="C16" s="579">
        <v>150</v>
      </c>
      <c r="D16" s="730" t="s">
        <v>10</v>
      </c>
      <c r="E16" s="683" t="s">
        <v>150</v>
      </c>
      <c r="F16" s="549">
        <v>90</v>
      </c>
      <c r="G16" s="187"/>
      <c r="H16" s="243">
        <v>21.52</v>
      </c>
      <c r="I16" s="61">
        <v>19.57</v>
      </c>
      <c r="J16" s="108">
        <v>2.4500000000000002</v>
      </c>
      <c r="K16" s="402">
        <v>270.77</v>
      </c>
    </row>
    <row r="17" spans="1:11" s="16" customFormat="1" ht="37.5" customHeight="1" x14ac:dyDescent="0.25">
      <c r="A17" s="105"/>
      <c r="B17" s="183" t="s">
        <v>74</v>
      </c>
      <c r="C17" s="496">
        <v>50</v>
      </c>
      <c r="D17" s="176" t="s">
        <v>64</v>
      </c>
      <c r="E17" s="507" t="s">
        <v>96</v>
      </c>
      <c r="F17" s="183">
        <v>150</v>
      </c>
      <c r="G17" s="527"/>
      <c r="H17" s="535">
        <v>3.28</v>
      </c>
      <c r="I17" s="508">
        <v>7.81</v>
      </c>
      <c r="J17" s="536">
        <v>21.57</v>
      </c>
      <c r="K17" s="537">
        <v>170.22</v>
      </c>
    </row>
    <row r="18" spans="1:11" s="16" customFormat="1" ht="37.5" customHeight="1" x14ac:dyDescent="0.25">
      <c r="A18" s="105"/>
      <c r="B18" s="184" t="s">
        <v>76</v>
      </c>
      <c r="C18" s="579">
        <v>51</v>
      </c>
      <c r="D18" s="162" t="s">
        <v>64</v>
      </c>
      <c r="E18" s="512" t="s">
        <v>144</v>
      </c>
      <c r="F18" s="184">
        <v>150</v>
      </c>
      <c r="G18" s="166"/>
      <c r="H18" s="454">
        <v>3.33</v>
      </c>
      <c r="I18" s="451">
        <v>3.81</v>
      </c>
      <c r="J18" s="455">
        <v>26.04</v>
      </c>
      <c r="K18" s="456">
        <v>151.12</v>
      </c>
    </row>
    <row r="19" spans="1:11" s="16" customFormat="1" ht="37.5" customHeight="1" x14ac:dyDescent="0.25">
      <c r="A19" s="105"/>
      <c r="B19" s="132"/>
      <c r="C19" s="557">
        <v>107</v>
      </c>
      <c r="D19" s="212" t="s">
        <v>18</v>
      </c>
      <c r="E19" s="369" t="s">
        <v>106</v>
      </c>
      <c r="F19" s="416">
        <v>200</v>
      </c>
      <c r="G19" s="572"/>
      <c r="H19" s="275">
        <v>0.6</v>
      </c>
      <c r="I19" s="20">
        <v>0</v>
      </c>
      <c r="J19" s="43">
        <v>33</v>
      </c>
      <c r="K19" s="274">
        <v>136</v>
      </c>
    </row>
    <row r="20" spans="1:11" s="16" customFormat="1" ht="37.5" customHeight="1" x14ac:dyDescent="0.25">
      <c r="A20" s="105"/>
      <c r="B20" s="132"/>
      <c r="C20" s="576">
        <v>119</v>
      </c>
      <c r="D20" s="212" t="s">
        <v>14</v>
      </c>
      <c r="E20" s="150" t="s">
        <v>55</v>
      </c>
      <c r="F20" s="169">
        <v>30</v>
      </c>
      <c r="G20" s="572"/>
      <c r="H20" s="275">
        <v>2.2799999999999998</v>
      </c>
      <c r="I20" s="20">
        <v>0.24</v>
      </c>
      <c r="J20" s="43">
        <v>14.76</v>
      </c>
      <c r="K20" s="417">
        <v>70.5</v>
      </c>
    </row>
    <row r="21" spans="1:11" s="16" customFormat="1" ht="37.5" customHeight="1" x14ac:dyDescent="0.25">
      <c r="A21" s="105"/>
      <c r="B21" s="132"/>
      <c r="C21" s="557">
        <v>120</v>
      </c>
      <c r="D21" s="212" t="s">
        <v>15</v>
      </c>
      <c r="E21" s="150" t="s">
        <v>47</v>
      </c>
      <c r="F21" s="169">
        <v>20</v>
      </c>
      <c r="G21" s="572"/>
      <c r="H21" s="275">
        <v>1.32</v>
      </c>
      <c r="I21" s="20">
        <v>0.24</v>
      </c>
      <c r="J21" s="43">
        <v>8.0399999999999991</v>
      </c>
      <c r="K21" s="417">
        <v>39.6</v>
      </c>
    </row>
    <row r="22" spans="1:11" s="16" customFormat="1" ht="37.5" customHeight="1" x14ac:dyDescent="0.25">
      <c r="A22" s="105"/>
      <c r="B22" s="183" t="s">
        <v>74</v>
      </c>
      <c r="C22" s="783"/>
      <c r="D22" s="724"/>
      <c r="E22" s="302" t="s">
        <v>20</v>
      </c>
      <c r="F22" s="476">
        <f>F13+F14+F15+F17+F19+F20+F21</f>
        <v>840</v>
      </c>
      <c r="G22" s="476"/>
      <c r="H22" s="201">
        <f>H13+H14+H15+H17+H19+H20+H21</f>
        <v>22.310000000000002</v>
      </c>
      <c r="I22" s="22">
        <f t="shared" ref="I22:K22" si="1">I13+I14+I15+I17+I19+I20+I21</f>
        <v>23.029999999999994</v>
      </c>
      <c r="J22" s="59">
        <f t="shared" si="1"/>
        <v>106.4</v>
      </c>
      <c r="K22" s="468">
        <f t="shared" si="1"/>
        <v>729.61</v>
      </c>
    </row>
    <row r="23" spans="1:11" s="16" customFormat="1" ht="37.5" customHeight="1" x14ac:dyDescent="0.25">
      <c r="A23" s="105"/>
      <c r="B23" s="184" t="s">
        <v>76</v>
      </c>
      <c r="C23" s="809"/>
      <c r="D23" s="725"/>
      <c r="E23" s="520" t="s">
        <v>20</v>
      </c>
      <c r="F23" s="477">
        <f>F13+F14+F16+F18+F19+F20+F21</f>
        <v>840</v>
      </c>
      <c r="G23" s="477"/>
      <c r="H23" s="306">
        <f>H13+H14+H16+H18+H19+H20+H21</f>
        <v>31.35</v>
      </c>
      <c r="I23" s="52">
        <f t="shared" ref="I23:K23" si="2">I13+I14+I16+I18+I19+I20+I21</f>
        <v>27.239999999999995</v>
      </c>
      <c r="J23" s="71">
        <f t="shared" si="2"/>
        <v>106.16</v>
      </c>
      <c r="K23" s="457">
        <f t="shared" si="2"/>
        <v>799.93</v>
      </c>
    </row>
    <row r="24" spans="1:11" s="16" customFormat="1" ht="37.5" customHeight="1" x14ac:dyDescent="0.25">
      <c r="A24" s="105"/>
      <c r="B24" s="183" t="s">
        <v>74</v>
      </c>
      <c r="C24" s="783"/>
      <c r="D24" s="698"/>
      <c r="E24" s="554" t="s">
        <v>107</v>
      </c>
      <c r="F24" s="528"/>
      <c r="G24" s="528"/>
      <c r="H24" s="424"/>
      <c r="I24" s="425"/>
      <c r="J24" s="426"/>
      <c r="K24" s="503">
        <f>K22/23.5</f>
        <v>31.047234042553193</v>
      </c>
    </row>
    <row r="25" spans="1:11" s="16" customFormat="1" ht="37.5" customHeight="1" thickBot="1" x14ac:dyDescent="0.3">
      <c r="A25" s="264"/>
      <c r="B25" s="186" t="s">
        <v>76</v>
      </c>
      <c r="C25" s="771"/>
      <c r="D25" s="699"/>
      <c r="E25" s="555" t="s">
        <v>107</v>
      </c>
      <c r="F25" s="556"/>
      <c r="G25" s="671"/>
      <c r="H25" s="435"/>
      <c r="I25" s="436"/>
      <c r="J25" s="437"/>
      <c r="K25" s="438">
        <f>K23/23.5</f>
        <v>34.039574468085107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D28" s="11"/>
      <c r="E28" s="25"/>
      <c r="F28" s="26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A31" s="636" t="s">
        <v>66</v>
      </c>
      <c r="B31" s="829"/>
      <c r="C31" s="637"/>
      <c r="D31" s="638"/>
      <c r="E31" s="11"/>
      <c r="F31" s="11"/>
      <c r="G31" s="11"/>
      <c r="H31" s="11"/>
      <c r="I31" s="11"/>
      <c r="J31" s="11"/>
    </row>
    <row r="32" spans="1:11" x14ac:dyDescent="0.25">
      <c r="A32" s="639" t="s">
        <v>67</v>
      </c>
      <c r="B32" s="825"/>
      <c r="C32" s="640"/>
      <c r="D32" s="640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6"/>
  <sheetViews>
    <sheetView topLeftCell="H1" zoomScale="70" zoomScaleNormal="70" workbookViewId="0">
      <selection activeCell="L1" sqref="L1:X1048576"/>
    </sheetView>
  </sheetViews>
  <sheetFormatPr defaultRowHeight="15" x14ac:dyDescent="0.25"/>
  <cols>
    <col min="1" max="1" width="19.7109375" customWidth="1"/>
    <col min="2" max="2" width="21.42578125" style="828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118">
        <v>22</v>
      </c>
      <c r="H2" s="6"/>
      <c r="K2" s="8"/>
    </row>
    <row r="3" spans="1:11" ht="15.75" thickBot="1" x14ac:dyDescent="0.3">
      <c r="A3" s="1"/>
      <c r="C3" s="3"/>
      <c r="D3" s="1"/>
      <c r="E3" s="371"/>
      <c r="F3" s="371"/>
      <c r="G3" s="371"/>
      <c r="H3" s="1"/>
      <c r="I3" s="1"/>
      <c r="J3" s="1"/>
      <c r="K3" s="1"/>
    </row>
    <row r="4" spans="1:11" s="16" customFormat="1" ht="21.75" customHeight="1" thickBot="1" x14ac:dyDescent="0.3">
      <c r="A4" s="139"/>
      <c r="B4" s="139"/>
      <c r="C4" s="296" t="s">
        <v>39</v>
      </c>
      <c r="D4" s="128"/>
      <c r="E4" s="353"/>
      <c r="F4" s="440"/>
      <c r="G4" s="296"/>
      <c r="H4" s="794" t="s">
        <v>22</v>
      </c>
      <c r="I4" s="795"/>
      <c r="J4" s="796"/>
      <c r="K4" s="190" t="s">
        <v>23</v>
      </c>
    </row>
    <row r="5" spans="1:11" s="16" customFormat="1" ht="16.5" thickBot="1" x14ac:dyDescent="0.3">
      <c r="A5" s="140" t="s">
        <v>0</v>
      </c>
      <c r="B5" s="561"/>
      <c r="C5" s="257" t="s">
        <v>40</v>
      </c>
      <c r="D5" s="79" t="s">
        <v>41</v>
      </c>
      <c r="E5" s="125" t="s">
        <v>38</v>
      </c>
      <c r="F5" s="102" t="s">
        <v>26</v>
      </c>
      <c r="G5" s="102" t="s">
        <v>37</v>
      </c>
      <c r="H5" s="125" t="s">
        <v>27</v>
      </c>
      <c r="I5" s="488" t="s">
        <v>28</v>
      </c>
      <c r="J5" s="96" t="s">
        <v>29</v>
      </c>
      <c r="K5" s="191" t="s">
        <v>30</v>
      </c>
    </row>
    <row r="6" spans="1:11" s="16" customFormat="1" ht="37.5" customHeight="1" x14ac:dyDescent="0.25">
      <c r="A6" s="143" t="s">
        <v>6</v>
      </c>
      <c r="B6" s="136"/>
      <c r="C6" s="563">
        <v>24</v>
      </c>
      <c r="D6" s="710" t="s">
        <v>8</v>
      </c>
      <c r="E6" s="394" t="s">
        <v>120</v>
      </c>
      <c r="F6" s="563">
        <v>150</v>
      </c>
      <c r="G6" s="710"/>
      <c r="H6" s="266">
        <v>0.6</v>
      </c>
      <c r="I6" s="36">
        <v>0.6</v>
      </c>
      <c r="J6" s="37">
        <v>14.7</v>
      </c>
      <c r="K6" s="315">
        <v>70.5</v>
      </c>
    </row>
    <row r="7" spans="1:11" s="16" customFormat="1" ht="37.5" customHeight="1" x14ac:dyDescent="0.25">
      <c r="A7" s="103"/>
      <c r="B7" s="183" t="s">
        <v>74</v>
      </c>
      <c r="C7" s="591">
        <v>78</v>
      </c>
      <c r="D7" s="747" t="s">
        <v>10</v>
      </c>
      <c r="E7" s="507" t="s">
        <v>200</v>
      </c>
      <c r="F7" s="591">
        <v>90</v>
      </c>
      <c r="G7" s="747"/>
      <c r="H7" s="305">
        <v>14.8</v>
      </c>
      <c r="I7" s="57">
        <v>13.02</v>
      </c>
      <c r="J7" s="58">
        <v>12.17</v>
      </c>
      <c r="K7" s="592">
        <v>226.36</v>
      </c>
    </row>
    <row r="8" spans="1:11" s="16" customFormat="1" ht="37.5" customHeight="1" x14ac:dyDescent="0.25">
      <c r="A8" s="103"/>
      <c r="B8" s="184" t="s">
        <v>76</v>
      </c>
      <c r="C8" s="579">
        <v>146</v>
      </c>
      <c r="D8" s="666" t="s">
        <v>10</v>
      </c>
      <c r="E8" s="593" t="s">
        <v>135</v>
      </c>
      <c r="F8" s="594">
        <v>90</v>
      </c>
      <c r="G8" s="187"/>
      <c r="H8" s="243">
        <v>18.5</v>
      </c>
      <c r="I8" s="61">
        <v>3.73</v>
      </c>
      <c r="J8" s="108">
        <v>2.5099999999999998</v>
      </c>
      <c r="K8" s="402">
        <v>116.1</v>
      </c>
    </row>
    <row r="9" spans="1:11" s="16" customFormat="1" ht="37.5" customHeight="1" x14ac:dyDescent="0.25">
      <c r="A9" s="103"/>
      <c r="B9" s="132"/>
      <c r="C9" s="98">
        <v>53</v>
      </c>
      <c r="D9" s="129" t="s">
        <v>64</v>
      </c>
      <c r="E9" s="212" t="s">
        <v>100</v>
      </c>
      <c r="F9" s="169">
        <v>150</v>
      </c>
      <c r="G9" s="132"/>
      <c r="H9" s="275">
        <v>3.34</v>
      </c>
      <c r="I9" s="20">
        <v>4.91</v>
      </c>
      <c r="J9" s="43">
        <v>33.93</v>
      </c>
      <c r="K9" s="274">
        <v>191.49</v>
      </c>
    </row>
    <row r="10" spans="1:11" s="16" customFormat="1" ht="30" customHeight="1" x14ac:dyDescent="0.25">
      <c r="A10" s="103"/>
      <c r="B10" s="131"/>
      <c r="C10" s="146">
        <v>102</v>
      </c>
      <c r="D10" s="667" t="s">
        <v>18</v>
      </c>
      <c r="E10" s="634" t="s">
        <v>81</v>
      </c>
      <c r="F10" s="595">
        <v>200</v>
      </c>
      <c r="G10" s="97"/>
      <c r="H10" s="241">
        <v>0.83</v>
      </c>
      <c r="I10" s="15">
        <v>0.04</v>
      </c>
      <c r="J10" s="38">
        <v>15.16</v>
      </c>
      <c r="K10" s="260">
        <v>64.22</v>
      </c>
    </row>
    <row r="11" spans="1:11" s="16" customFormat="1" ht="37.5" customHeight="1" x14ac:dyDescent="0.25">
      <c r="A11" s="103"/>
      <c r="B11" s="131"/>
      <c r="C11" s="147">
        <v>119</v>
      </c>
      <c r="D11" s="564" t="s">
        <v>14</v>
      </c>
      <c r="E11" s="149" t="s">
        <v>55</v>
      </c>
      <c r="F11" s="185">
        <v>20</v>
      </c>
      <c r="G11" s="127"/>
      <c r="H11" s="241">
        <v>1.52</v>
      </c>
      <c r="I11" s="15">
        <v>0.16</v>
      </c>
      <c r="J11" s="38">
        <v>9.84</v>
      </c>
      <c r="K11" s="260">
        <v>47</v>
      </c>
    </row>
    <row r="12" spans="1:11" s="16" customFormat="1" ht="37.5" customHeight="1" x14ac:dyDescent="0.25">
      <c r="A12" s="103"/>
      <c r="B12" s="131"/>
      <c r="C12" s="145">
        <v>120</v>
      </c>
      <c r="D12" s="564" t="s">
        <v>15</v>
      </c>
      <c r="E12" s="149" t="s">
        <v>47</v>
      </c>
      <c r="F12" s="145">
        <v>20</v>
      </c>
      <c r="G12" s="746"/>
      <c r="H12" s="620">
        <v>1.32</v>
      </c>
      <c r="I12" s="15">
        <v>0.24</v>
      </c>
      <c r="J12" s="38">
        <v>8.0399999999999991</v>
      </c>
      <c r="K12" s="261">
        <v>39.6</v>
      </c>
    </row>
    <row r="13" spans="1:11" s="16" customFormat="1" ht="37.5" customHeight="1" x14ac:dyDescent="0.25">
      <c r="A13" s="103"/>
      <c r="B13" s="183" t="s">
        <v>74</v>
      </c>
      <c r="C13" s="496"/>
      <c r="D13" s="668"/>
      <c r="E13" s="423" t="s">
        <v>20</v>
      </c>
      <c r="F13" s="558">
        <f>F6+F7+F9+F10+F11+F12</f>
        <v>630</v>
      </c>
      <c r="G13" s="558"/>
      <c r="H13" s="476">
        <f t="shared" ref="H13:K13" si="0">H6+H7+H9+H10+H11+H12</f>
        <v>22.41</v>
      </c>
      <c r="I13" s="425">
        <f t="shared" si="0"/>
        <v>18.97</v>
      </c>
      <c r="J13" s="426">
        <f t="shared" si="0"/>
        <v>93.84</v>
      </c>
      <c r="K13" s="468">
        <f t="shared" si="0"/>
        <v>639.17000000000007</v>
      </c>
    </row>
    <row r="14" spans="1:11" s="16" customFormat="1" ht="37.5" customHeight="1" x14ac:dyDescent="0.25">
      <c r="A14" s="103"/>
      <c r="B14" s="184" t="s">
        <v>76</v>
      </c>
      <c r="C14" s="580"/>
      <c r="D14" s="669"/>
      <c r="E14" s="428" t="s">
        <v>20</v>
      </c>
      <c r="F14" s="559">
        <f>F6+F8+F9+F10+F11+F12</f>
        <v>630</v>
      </c>
      <c r="G14" s="559"/>
      <c r="H14" s="477">
        <f t="shared" ref="H14:K14" si="1">H6+H8+H9+H10+H11+H12</f>
        <v>26.11</v>
      </c>
      <c r="I14" s="906">
        <f t="shared" si="1"/>
        <v>9.68</v>
      </c>
      <c r="J14" s="904">
        <f t="shared" si="1"/>
        <v>84.18</v>
      </c>
      <c r="K14" s="457">
        <f t="shared" si="1"/>
        <v>528.91000000000008</v>
      </c>
    </row>
    <row r="15" spans="1:11" s="16" customFormat="1" ht="37.5" customHeight="1" x14ac:dyDescent="0.25">
      <c r="A15" s="103"/>
      <c r="B15" s="183" t="s">
        <v>74</v>
      </c>
      <c r="C15" s="509"/>
      <c r="D15" s="670"/>
      <c r="E15" s="423" t="s">
        <v>21</v>
      </c>
      <c r="F15" s="499"/>
      <c r="G15" s="504"/>
      <c r="H15" s="529"/>
      <c r="I15" s="57"/>
      <c r="J15" s="58"/>
      <c r="K15" s="380">
        <f>K13/23.5</f>
        <v>27.198723404255322</v>
      </c>
    </row>
    <row r="16" spans="1:11" s="16" customFormat="1" ht="37.5" customHeight="1" thickBot="1" x14ac:dyDescent="0.3">
      <c r="A16" s="325"/>
      <c r="B16" s="239" t="s">
        <v>76</v>
      </c>
      <c r="C16" s="502"/>
      <c r="D16" s="671"/>
      <c r="E16" s="433" t="s">
        <v>21</v>
      </c>
      <c r="F16" s="502"/>
      <c r="G16" s="671"/>
      <c r="H16" s="341"/>
      <c r="I16" s="332"/>
      <c r="J16" s="333"/>
      <c r="K16" s="343">
        <f>K14/23.5</f>
        <v>22.506808510638301</v>
      </c>
    </row>
    <row r="17" spans="1:11" s="16" customFormat="1" ht="37.5" customHeight="1" x14ac:dyDescent="0.25">
      <c r="A17" s="143" t="s">
        <v>7</v>
      </c>
      <c r="B17" s="718"/>
      <c r="C17" s="578">
        <v>9</v>
      </c>
      <c r="D17" s="692" t="s">
        <v>19</v>
      </c>
      <c r="E17" s="845" t="s">
        <v>92</v>
      </c>
      <c r="F17" s="717">
        <v>60</v>
      </c>
      <c r="G17" s="284"/>
      <c r="H17" s="286">
        <v>1.29</v>
      </c>
      <c r="I17" s="85">
        <v>4.2699999999999996</v>
      </c>
      <c r="J17" s="86">
        <v>6.97</v>
      </c>
      <c r="K17" s="513">
        <v>72.75</v>
      </c>
    </row>
    <row r="18" spans="1:11" s="16" customFormat="1" ht="37.5" customHeight="1" x14ac:dyDescent="0.25">
      <c r="A18" s="103"/>
      <c r="B18" s="149"/>
      <c r="C18" s="145">
        <v>37</v>
      </c>
      <c r="D18" s="180" t="s">
        <v>9</v>
      </c>
      <c r="E18" s="846" t="s">
        <v>108</v>
      </c>
      <c r="F18" s="228">
        <v>200</v>
      </c>
      <c r="G18" s="149"/>
      <c r="H18" s="242">
        <v>5.78</v>
      </c>
      <c r="I18" s="13">
        <v>5.5</v>
      </c>
      <c r="J18" s="40">
        <v>10.8</v>
      </c>
      <c r="K18" s="134">
        <v>115.7</v>
      </c>
    </row>
    <row r="19" spans="1:11" s="33" customFormat="1" ht="37.5" customHeight="1" x14ac:dyDescent="0.25">
      <c r="A19" s="104"/>
      <c r="B19" s="129"/>
      <c r="C19" s="557">
        <v>88</v>
      </c>
      <c r="D19" s="212" t="s">
        <v>10</v>
      </c>
      <c r="E19" s="846" t="s">
        <v>117</v>
      </c>
      <c r="F19" s="228">
        <v>90</v>
      </c>
      <c r="G19" s="150"/>
      <c r="H19" s="242">
        <v>18</v>
      </c>
      <c r="I19" s="13">
        <v>16.5</v>
      </c>
      <c r="J19" s="40">
        <v>2.89</v>
      </c>
      <c r="K19" s="134">
        <v>232.8</v>
      </c>
    </row>
    <row r="20" spans="1:11" s="33" customFormat="1" ht="37.5" customHeight="1" x14ac:dyDescent="0.25">
      <c r="A20" s="104"/>
      <c r="B20" s="150"/>
      <c r="C20" s="557">
        <v>64</v>
      </c>
      <c r="D20" s="212" t="s">
        <v>49</v>
      </c>
      <c r="E20" s="846" t="s">
        <v>72</v>
      </c>
      <c r="F20" s="228">
        <v>150</v>
      </c>
      <c r="G20" s="150"/>
      <c r="H20" s="242">
        <v>6.76</v>
      </c>
      <c r="I20" s="13">
        <v>3.93</v>
      </c>
      <c r="J20" s="40">
        <v>41.29</v>
      </c>
      <c r="K20" s="134">
        <v>227.48</v>
      </c>
    </row>
    <row r="21" spans="1:11" s="33" customFormat="1" ht="37.5" customHeight="1" x14ac:dyDescent="0.25">
      <c r="A21" s="104"/>
      <c r="B21" s="150"/>
      <c r="C21" s="576">
        <v>98</v>
      </c>
      <c r="D21" s="129" t="s">
        <v>18</v>
      </c>
      <c r="E21" s="212" t="s">
        <v>82</v>
      </c>
      <c r="F21" s="132">
        <v>200</v>
      </c>
      <c r="G21" s="678"/>
      <c r="H21" s="19">
        <v>0.37</v>
      </c>
      <c r="I21" s="20">
        <v>0</v>
      </c>
      <c r="J21" s="21">
        <v>14.85</v>
      </c>
      <c r="K21" s="195">
        <v>59.48</v>
      </c>
    </row>
    <row r="22" spans="1:11" s="33" customFormat="1" ht="37.5" customHeight="1" x14ac:dyDescent="0.25">
      <c r="A22" s="104"/>
      <c r="B22" s="150"/>
      <c r="C22" s="576">
        <v>119</v>
      </c>
      <c r="D22" s="149" t="s">
        <v>14</v>
      </c>
      <c r="E22" s="180" t="s">
        <v>55</v>
      </c>
      <c r="F22" s="185">
        <v>20</v>
      </c>
      <c r="G22" s="127"/>
      <c r="H22" s="241">
        <v>1.52</v>
      </c>
      <c r="I22" s="15">
        <v>0.16</v>
      </c>
      <c r="J22" s="38">
        <v>9.84</v>
      </c>
      <c r="K22" s="260">
        <v>47</v>
      </c>
    </row>
    <row r="23" spans="1:11" s="33" customFormat="1" ht="37.5" customHeight="1" x14ac:dyDescent="0.25">
      <c r="A23" s="104"/>
      <c r="B23" s="150"/>
      <c r="C23" s="557">
        <v>120</v>
      </c>
      <c r="D23" s="149" t="s">
        <v>15</v>
      </c>
      <c r="E23" s="180" t="s">
        <v>47</v>
      </c>
      <c r="F23" s="131">
        <v>20</v>
      </c>
      <c r="G23" s="746"/>
      <c r="H23" s="241">
        <v>1.32</v>
      </c>
      <c r="I23" s="15">
        <v>0.24</v>
      </c>
      <c r="J23" s="38">
        <v>8.0399999999999991</v>
      </c>
      <c r="K23" s="261">
        <v>39.6</v>
      </c>
    </row>
    <row r="24" spans="1:11" s="33" customFormat="1" ht="37.5" customHeight="1" x14ac:dyDescent="0.25">
      <c r="A24" s="104"/>
      <c r="B24" s="150"/>
      <c r="C24" s="811"/>
      <c r="D24" s="736"/>
      <c r="E24" s="847" t="s">
        <v>20</v>
      </c>
      <c r="F24" s="269">
        <f>SUM(F17:F23)</f>
        <v>740</v>
      </c>
      <c r="G24" s="269"/>
      <c r="H24" s="202">
        <f t="shared" ref="H24:J24" si="2">SUM(H17:H23)</f>
        <v>35.04</v>
      </c>
      <c r="I24" s="32">
        <f t="shared" si="2"/>
        <v>30.599999999999998</v>
      </c>
      <c r="J24" s="63">
        <f t="shared" si="2"/>
        <v>94.68</v>
      </c>
      <c r="K24" s="269">
        <f>SUM(K17:K23)</f>
        <v>794.81000000000006</v>
      </c>
    </row>
    <row r="25" spans="1:11" s="33" customFormat="1" ht="37.5" customHeight="1" thickBot="1" x14ac:dyDescent="0.3">
      <c r="A25" s="144"/>
      <c r="B25" s="256"/>
      <c r="C25" s="812"/>
      <c r="D25" s="486"/>
      <c r="E25" s="848" t="s">
        <v>21</v>
      </c>
      <c r="F25" s="372"/>
      <c r="G25" s="372"/>
      <c r="H25" s="374"/>
      <c r="I25" s="375"/>
      <c r="J25" s="376"/>
      <c r="K25" s="373">
        <f>K24/23.5</f>
        <v>33.821702127659577</v>
      </c>
    </row>
    <row r="26" spans="1:11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</row>
    <row r="27" spans="1:11" ht="18.75" x14ac:dyDescent="0.25">
      <c r="D27" s="11"/>
      <c r="E27" s="279"/>
      <c r="F27" s="26"/>
      <c r="G27" s="11"/>
      <c r="H27" s="11"/>
      <c r="I27" s="11"/>
      <c r="J27" s="11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A30" s="11"/>
      <c r="B30" s="843"/>
      <c r="C30" s="354"/>
      <c r="D30" s="11"/>
      <c r="E30" s="25"/>
      <c r="F30" s="26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8"/>
  <sheetViews>
    <sheetView topLeftCell="G13" zoomScale="70" zoomScaleNormal="70" workbookViewId="0">
      <selection activeCell="K13" sqref="K1:X1048576"/>
    </sheetView>
  </sheetViews>
  <sheetFormatPr defaultRowHeight="15" x14ac:dyDescent="0.25"/>
  <cols>
    <col min="1" max="1" width="16.85546875" customWidth="1"/>
    <col min="2" max="2" width="21.5703125" style="828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2.42578125" customWidth="1"/>
    <col min="8" max="8" width="11.28515625" customWidth="1"/>
    <col min="9" max="9" width="12.85546875" customWidth="1"/>
    <col min="10" max="10" width="20" customWidth="1"/>
  </cols>
  <sheetData>
    <row r="2" spans="1:10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40"/>
      <c r="C4" s="641" t="s">
        <v>39</v>
      </c>
      <c r="D4" s="254"/>
      <c r="E4" s="706"/>
      <c r="F4" s="641"/>
      <c r="G4" s="788" t="s">
        <v>22</v>
      </c>
      <c r="H4" s="789"/>
      <c r="I4" s="790"/>
      <c r="J4" s="707" t="s">
        <v>23</v>
      </c>
    </row>
    <row r="5" spans="1:10" s="16" customFormat="1" ht="16.5" thickBot="1" x14ac:dyDescent="0.3">
      <c r="A5" s="140" t="s">
        <v>0</v>
      </c>
      <c r="B5" s="805"/>
      <c r="C5" s="125" t="s">
        <v>40</v>
      </c>
      <c r="D5" s="688" t="s">
        <v>41</v>
      </c>
      <c r="E5" s="102" t="s">
        <v>38</v>
      </c>
      <c r="F5" s="125" t="s">
        <v>26</v>
      </c>
      <c r="G5" s="96" t="s">
        <v>27</v>
      </c>
      <c r="H5" s="488" t="s">
        <v>28</v>
      </c>
      <c r="I5" s="96" t="s">
        <v>29</v>
      </c>
      <c r="J5" s="719" t="s">
        <v>30</v>
      </c>
    </row>
    <row r="6" spans="1:10" s="16" customFormat="1" ht="39" customHeight="1" x14ac:dyDescent="0.25">
      <c r="A6" s="143" t="s">
        <v>6</v>
      </c>
      <c r="B6" s="394"/>
      <c r="C6" s="776">
        <v>28</v>
      </c>
      <c r="D6" s="415" t="s">
        <v>19</v>
      </c>
      <c r="E6" s="415" t="s">
        <v>152</v>
      </c>
      <c r="F6" s="397">
        <v>60</v>
      </c>
      <c r="G6" s="452">
        <v>0.48</v>
      </c>
      <c r="H6" s="382">
        <v>0.6</v>
      </c>
      <c r="I6" s="453">
        <v>1.56</v>
      </c>
      <c r="J6" s="475">
        <v>8.4</v>
      </c>
    </row>
    <row r="7" spans="1:10" s="16" customFormat="1" ht="39" customHeight="1" x14ac:dyDescent="0.25">
      <c r="A7" s="103"/>
      <c r="B7" s="149"/>
      <c r="C7" s="557">
        <v>89</v>
      </c>
      <c r="D7" s="150" t="s">
        <v>10</v>
      </c>
      <c r="E7" s="369" t="s">
        <v>112</v>
      </c>
      <c r="F7" s="416">
        <v>90</v>
      </c>
      <c r="G7" s="252">
        <v>18.13</v>
      </c>
      <c r="H7" s="76">
        <v>17.05</v>
      </c>
      <c r="I7" s="210">
        <v>3.69</v>
      </c>
      <c r="J7" s="384">
        <v>240.96</v>
      </c>
    </row>
    <row r="8" spans="1:10" s="16" customFormat="1" ht="39" customHeight="1" x14ac:dyDescent="0.25">
      <c r="A8" s="103"/>
      <c r="B8" s="149"/>
      <c r="C8" s="557">
        <v>65</v>
      </c>
      <c r="D8" s="150" t="s">
        <v>49</v>
      </c>
      <c r="E8" s="369" t="s">
        <v>54</v>
      </c>
      <c r="F8" s="416">
        <v>150</v>
      </c>
      <c r="G8" s="252">
        <v>6.76</v>
      </c>
      <c r="H8" s="76">
        <v>3.93</v>
      </c>
      <c r="I8" s="210">
        <v>41.29</v>
      </c>
      <c r="J8" s="384">
        <v>227.48</v>
      </c>
    </row>
    <row r="9" spans="1:10" s="16" customFormat="1" ht="39" customHeight="1" x14ac:dyDescent="0.25">
      <c r="A9" s="103"/>
      <c r="B9" s="149"/>
      <c r="C9" s="576">
        <v>107</v>
      </c>
      <c r="D9" s="180" t="s">
        <v>18</v>
      </c>
      <c r="E9" s="219" t="s">
        <v>138</v>
      </c>
      <c r="F9" s="131">
        <v>200</v>
      </c>
      <c r="G9" s="241">
        <v>1</v>
      </c>
      <c r="H9" s="15">
        <v>0.2</v>
      </c>
      <c r="I9" s="38">
        <v>20.2</v>
      </c>
      <c r="J9" s="192">
        <v>92</v>
      </c>
    </row>
    <row r="10" spans="1:10" s="16" customFormat="1" ht="39" customHeight="1" x14ac:dyDescent="0.25">
      <c r="A10" s="103"/>
      <c r="B10" s="149"/>
      <c r="C10" s="576">
        <v>119</v>
      </c>
      <c r="D10" s="150" t="s">
        <v>14</v>
      </c>
      <c r="E10" s="212" t="s">
        <v>55</v>
      </c>
      <c r="F10" s="169">
        <v>20</v>
      </c>
      <c r="G10" s="275">
        <v>1.52</v>
      </c>
      <c r="H10" s="20">
        <v>0.16</v>
      </c>
      <c r="I10" s="43">
        <v>9.84</v>
      </c>
      <c r="J10" s="417">
        <v>47</v>
      </c>
    </row>
    <row r="11" spans="1:10" s="16" customFormat="1" ht="39" customHeight="1" x14ac:dyDescent="0.25">
      <c r="A11" s="103"/>
      <c r="B11" s="149"/>
      <c r="C11" s="557">
        <v>120</v>
      </c>
      <c r="D11" s="150" t="s">
        <v>15</v>
      </c>
      <c r="E11" s="212" t="s">
        <v>47</v>
      </c>
      <c r="F11" s="169">
        <v>20</v>
      </c>
      <c r="G11" s="275">
        <v>1.32</v>
      </c>
      <c r="H11" s="20">
        <v>0.24</v>
      </c>
      <c r="I11" s="43">
        <v>8.0399999999999991</v>
      </c>
      <c r="J11" s="417">
        <v>39.6</v>
      </c>
    </row>
    <row r="12" spans="1:10" s="16" customFormat="1" ht="39" customHeight="1" x14ac:dyDescent="0.25">
      <c r="A12" s="103"/>
      <c r="B12" s="149"/>
      <c r="C12" s="813"/>
      <c r="D12" s="748"/>
      <c r="E12" s="304" t="s">
        <v>20</v>
      </c>
      <c r="F12" s="169">
        <f>F6+F7+F8+F9+F10+F11</f>
        <v>540</v>
      </c>
      <c r="G12" s="202">
        <f t="shared" ref="G12:J12" si="0">G6+G7+G8+G9+G10+G11</f>
        <v>29.209999999999997</v>
      </c>
      <c r="H12" s="32">
        <f t="shared" si="0"/>
        <v>22.18</v>
      </c>
      <c r="I12" s="63">
        <f t="shared" si="0"/>
        <v>84.62</v>
      </c>
      <c r="J12" s="442">
        <f t="shared" si="0"/>
        <v>655.44</v>
      </c>
    </row>
    <row r="13" spans="1:10" s="16" customFormat="1" ht="39" customHeight="1" thickBot="1" x14ac:dyDescent="0.3">
      <c r="A13" s="325"/>
      <c r="B13" s="691"/>
      <c r="C13" s="813"/>
      <c r="D13" s="472"/>
      <c r="E13" s="347" t="s">
        <v>21</v>
      </c>
      <c r="F13" s="198"/>
      <c r="G13" s="248"/>
      <c r="H13" s="152"/>
      <c r="I13" s="153"/>
      <c r="J13" s="324">
        <f>J12/23.5</f>
        <v>27.891063829787235</v>
      </c>
    </row>
    <row r="14" spans="1:10" s="16" customFormat="1" ht="39" customHeight="1" x14ac:dyDescent="0.25">
      <c r="A14" s="143" t="s">
        <v>7</v>
      </c>
      <c r="B14" s="415"/>
      <c r="C14" s="459">
        <v>23</v>
      </c>
      <c r="D14" s="718" t="s">
        <v>19</v>
      </c>
      <c r="E14" s="749" t="s">
        <v>151</v>
      </c>
      <c r="F14" s="750">
        <v>60</v>
      </c>
      <c r="G14" s="344">
        <v>0.56999999999999995</v>
      </c>
      <c r="H14" s="46">
        <v>0.36</v>
      </c>
      <c r="I14" s="47">
        <v>1.92</v>
      </c>
      <c r="J14" s="338">
        <v>11.4</v>
      </c>
    </row>
    <row r="15" spans="1:10" s="16" customFormat="1" ht="39" customHeight="1" x14ac:dyDescent="0.25">
      <c r="A15" s="103"/>
      <c r="B15" s="150"/>
      <c r="C15" s="98">
        <v>31</v>
      </c>
      <c r="D15" s="150" t="s">
        <v>9</v>
      </c>
      <c r="E15" s="751" t="s">
        <v>78</v>
      </c>
      <c r="F15" s="752">
        <v>200</v>
      </c>
      <c r="G15" s="211">
        <v>5.74</v>
      </c>
      <c r="H15" s="76">
        <v>8.7799999999999994</v>
      </c>
      <c r="I15" s="210">
        <v>8.74</v>
      </c>
      <c r="J15" s="384">
        <v>138.04</v>
      </c>
    </row>
    <row r="16" spans="1:10" s="16" customFormat="1" ht="39" customHeight="1" x14ac:dyDescent="0.25">
      <c r="A16" s="104"/>
      <c r="B16" s="183" t="s">
        <v>74</v>
      </c>
      <c r="C16" s="165">
        <v>296</v>
      </c>
      <c r="D16" s="507" t="s">
        <v>10</v>
      </c>
      <c r="E16" s="753" t="s">
        <v>110</v>
      </c>
      <c r="F16" s="754">
        <v>90</v>
      </c>
      <c r="G16" s="584">
        <v>18.89</v>
      </c>
      <c r="H16" s="420">
        <v>19.34</v>
      </c>
      <c r="I16" s="421">
        <v>7.73</v>
      </c>
      <c r="J16" s="422">
        <v>281.58</v>
      </c>
    </row>
    <row r="17" spans="1:10" s="16" customFormat="1" ht="39" customHeight="1" x14ac:dyDescent="0.25">
      <c r="A17" s="104"/>
      <c r="B17" s="844" t="s">
        <v>76</v>
      </c>
      <c r="C17" s="187">
        <v>126</v>
      </c>
      <c r="D17" s="450" t="s">
        <v>10</v>
      </c>
      <c r="E17" s="683" t="s">
        <v>153</v>
      </c>
      <c r="F17" s="540">
        <v>90</v>
      </c>
      <c r="G17" s="244">
        <v>16.98</v>
      </c>
      <c r="H17" s="53">
        <v>28.92</v>
      </c>
      <c r="I17" s="70">
        <v>3.59</v>
      </c>
      <c r="J17" s="337">
        <v>346</v>
      </c>
    </row>
    <row r="18" spans="1:10" s="16" customFormat="1" ht="48" customHeight="1" x14ac:dyDescent="0.25">
      <c r="A18" s="105"/>
      <c r="B18" s="183" t="s">
        <v>74</v>
      </c>
      <c r="C18" s="165">
        <v>312</v>
      </c>
      <c r="D18" s="507" t="s">
        <v>64</v>
      </c>
      <c r="E18" s="368" t="s">
        <v>174</v>
      </c>
      <c r="F18" s="165">
        <v>150</v>
      </c>
      <c r="G18" s="584">
        <v>3.55</v>
      </c>
      <c r="H18" s="420">
        <v>7.16</v>
      </c>
      <c r="I18" s="479">
        <v>17.64</v>
      </c>
      <c r="J18" s="377">
        <v>150.44999999999999</v>
      </c>
    </row>
    <row r="19" spans="1:10" s="16" customFormat="1" ht="48" customHeight="1" x14ac:dyDescent="0.25">
      <c r="A19" s="105"/>
      <c r="B19" s="184" t="s">
        <v>76</v>
      </c>
      <c r="C19" s="166">
        <v>22</v>
      </c>
      <c r="D19" s="450" t="s">
        <v>64</v>
      </c>
      <c r="E19" s="623" t="s">
        <v>160</v>
      </c>
      <c r="F19" s="166">
        <v>150</v>
      </c>
      <c r="G19" s="244">
        <v>2.41</v>
      </c>
      <c r="H19" s="53">
        <v>7.02</v>
      </c>
      <c r="I19" s="54">
        <v>14.18</v>
      </c>
      <c r="J19" s="245">
        <v>130.79</v>
      </c>
    </row>
    <row r="20" spans="1:10" s="16" customFormat="1" ht="39" customHeight="1" x14ac:dyDescent="0.25">
      <c r="A20" s="105"/>
      <c r="B20" s="150"/>
      <c r="C20" s="170">
        <v>114</v>
      </c>
      <c r="D20" s="149" t="s">
        <v>46</v>
      </c>
      <c r="E20" s="624" t="s">
        <v>52</v>
      </c>
      <c r="F20" s="282">
        <v>200</v>
      </c>
      <c r="G20" s="241">
        <v>0</v>
      </c>
      <c r="H20" s="15">
        <v>0</v>
      </c>
      <c r="I20" s="38">
        <v>7.27</v>
      </c>
      <c r="J20" s="260">
        <v>28.73</v>
      </c>
    </row>
    <row r="21" spans="1:10" s="16" customFormat="1" ht="29.25" customHeight="1" x14ac:dyDescent="0.25">
      <c r="A21" s="105"/>
      <c r="B21" s="150"/>
      <c r="C21" s="384">
        <v>119</v>
      </c>
      <c r="D21" s="150" t="s">
        <v>14</v>
      </c>
      <c r="E21" s="625" t="s">
        <v>55</v>
      </c>
      <c r="F21" s="557">
        <v>30</v>
      </c>
      <c r="G21" s="19">
        <v>2.2799999999999998</v>
      </c>
      <c r="H21" s="20">
        <v>0.24</v>
      </c>
      <c r="I21" s="43">
        <v>14.76</v>
      </c>
      <c r="J21" s="417">
        <v>70.5</v>
      </c>
    </row>
    <row r="22" spans="1:10" s="16" customFormat="1" ht="39" customHeight="1" x14ac:dyDescent="0.25">
      <c r="A22" s="105"/>
      <c r="B22" s="150"/>
      <c r="C22" s="98">
        <v>120</v>
      </c>
      <c r="D22" s="150" t="s">
        <v>15</v>
      </c>
      <c r="E22" s="625" t="s">
        <v>47</v>
      </c>
      <c r="F22" s="557">
        <v>20</v>
      </c>
      <c r="G22" s="19">
        <v>1.32</v>
      </c>
      <c r="H22" s="20">
        <v>0.24</v>
      </c>
      <c r="I22" s="43">
        <v>8.0399999999999991</v>
      </c>
      <c r="J22" s="417">
        <v>39.6</v>
      </c>
    </row>
    <row r="23" spans="1:10" s="16" customFormat="1" ht="39" customHeight="1" x14ac:dyDescent="0.25">
      <c r="A23" s="105"/>
      <c r="B23" s="183"/>
      <c r="C23" s="407"/>
      <c r="D23" s="677"/>
      <c r="E23" s="626" t="s">
        <v>20</v>
      </c>
      <c r="F23" s="558">
        <f>F14+F15+F16+F18+F20+F21+F22</f>
        <v>750</v>
      </c>
      <c r="G23" s="50">
        <f>G14+G15+G16+G18+G20+G21+G22</f>
        <v>32.35</v>
      </c>
      <c r="H23" s="22">
        <f t="shared" ref="H23:J23" si="1">H14+H15+H16+H18+H20+H21+H22</f>
        <v>36.120000000000005</v>
      </c>
      <c r="I23" s="59">
        <f t="shared" si="1"/>
        <v>66.099999999999994</v>
      </c>
      <c r="J23" s="468">
        <f t="shared" si="1"/>
        <v>720.30000000000007</v>
      </c>
    </row>
    <row r="24" spans="1:10" s="16" customFormat="1" ht="39" customHeight="1" x14ac:dyDescent="0.25">
      <c r="A24" s="105"/>
      <c r="B24" s="239"/>
      <c r="C24" s="408"/>
      <c r="D24" s="679"/>
      <c r="E24" s="627" t="s">
        <v>20</v>
      </c>
      <c r="F24" s="559">
        <f>F14+F15+F17+F18+F20+F21+F22</f>
        <v>750</v>
      </c>
      <c r="G24" s="565">
        <f>G14+G15+G17+G19+G20+G21+G22</f>
        <v>29.3</v>
      </c>
      <c r="H24" s="52">
        <f t="shared" ref="H24:J24" si="2">H14+H15+H17+H19+H20+H21+H22</f>
        <v>45.56</v>
      </c>
      <c r="I24" s="71">
        <f t="shared" si="2"/>
        <v>58.5</v>
      </c>
      <c r="J24" s="478">
        <f t="shared" si="2"/>
        <v>765.06000000000006</v>
      </c>
    </row>
    <row r="25" spans="1:10" s="16" customFormat="1" ht="39" customHeight="1" x14ac:dyDescent="0.25">
      <c r="A25" s="105"/>
      <c r="B25" s="238"/>
      <c r="C25" s="409"/>
      <c r="D25" s="680"/>
      <c r="E25" s="628" t="s">
        <v>21</v>
      </c>
      <c r="F25" s="499"/>
      <c r="G25" s="490"/>
      <c r="H25" s="425"/>
      <c r="I25" s="426"/>
      <c r="J25" s="538">
        <f>J23/23.5</f>
        <v>30.651063829787237</v>
      </c>
    </row>
    <row r="26" spans="1:10" s="16" customFormat="1" ht="39" customHeight="1" thickBot="1" x14ac:dyDescent="0.3">
      <c r="A26" s="264"/>
      <c r="B26" s="186"/>
      <c r="C26" s="511"/>
      <c r="D26" s="681"/>
      <c r="E26" s="629" t="s">
        <v>21</v>
      </c>
      <c r="F26" s="560"/>
      <c r="G26" s="491"/>
      <c r="H26" s="436"/>
      <c r="I26" s="437"/>
      <c r="J26" s="438">
        <f>J24/23.5</f>
        <v>32.555744680851063</v>
      </c>
    </row>
    <row r="27" spans="1:10" x14ac:dyDescent="0.25">
      <c r="A27" s="2"/>
      <c r="C27" s="4"/>
      <c r="D27" s="2"/>
      <c r="E27" s="2"/>
      <c r="F27" s="2"/>
      <c r="G27" s="10"/>
      <c r="H27" s="9"/>
      <c r="I27" s="2"/>
      <c r="J27" s="12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A29" s="636" t="s">
        <v>66</v>
      </c>
      <c r="B29" s="829"/>
      <c r="C29" s="637"/>
      <c r="D29" s="638"/>
      <c r="E29" s="25"/>
      <c r="F29" s="26"/>
      <c r="G29" s="11"/>
      <c r="H29" s="11"/>
      <c r="I29" s="11"/>
    </row>
    <row r="30" spans="1:10" ht="18.75" x14ac:dyDescent="0.25">
      <c r="A30" s="639" t="s">
        <v>67</v>
      </c>
      <c r="B30" s="825"/>
      <c r="C30" s="640"/>
      <c r="D30" s="640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</sheetData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I32"/>
  <sheetViews>
    <sheetView topLeftCell="E7" zoomScale="70" zoomScaleNormal="70" workbookViewId="0">
      <selection activeCell="J7" sqref="J1:V1048576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2.42578125" customWidth="1"/>
    <col min="7" max="7" width="11.28515625" customWidth="1"/>
    <col min="8" max="8" width="12.85546875" customWidth="1"/>
    <col min="9" max="9" width="20" customWidth="1"/>
  </cols>
  <sheetData>
    <row r="2" spans="1:9" ht="23.25" x14ac:dyDescent="0.35">
      <c r="A2" s="6" t="s">
        <v>1</v>
      </c>
      <c r="B2" s="7"/>
      <c r="C2" s="6" t="s">
        <v>3</v>
      </c>
      <c r="D2" s="6"/>
      <c r="E2" s="8" t="s">
        <v>2</v>
      </c>
      <c r="F2" s="6"/>
      <c r="I2" s="8"/>
    </row>
    <row r="3" spans="1:9" ht="15.75" thickBot="1" x14ac:dyDescent="0.3">
      <c r="A3" s="1"/>
      <c r="B3" s="3"/>
      <c r="C3" s="1"/>
      <c r="D3" s="1"/>
      <c r="E3" s="1"/>
      <c r="F3" s="1"/>
      <c r="G3" s="1"/>
      <c r="H3" s="1"/>
      <c r="I3" s="1"/>
    </row>
    <row r="4" spans="1:9" s="16" customFormat="1" ht="21.75" customHeight="1" thickBot="1" x14ac:dyDescent="0.3">
      <c r="A4" s="139"/>
      <c r="B4" s="387" t="s">
        <v>39</v>
      </c>
      <c r="C4" s="128"/>
      <c r="D4" s="159"/>
      <c r="E4" s="387"/>
      <c r="F4" s="814" t="s">
        <v>22</v>
      </c>
      <c r="G4" s="815"/>
      <c r="H4" s="816"/>
      <c r="I4" s="313" t="s">
        <v>23</v>
      </c>
    </row>
    <row r="5" spans="1:9" s="16" customFormat="1" ht="16.5" thickBot="1" x14ac:dyDescent="0.3">
      <c r="A5" s="140" t="s">
        <v>0</v>
      </c>
      <c r="B5" s="125" t="s">
        <v>40</v>
      </c>
      <c r="C5" s="79" t="s">
        <v>41</v>
      </c>
      <c r="D5" s="102" t="s">
        <v>38</v>
      </c>
      <c r="E5" s="125" t="s">
        <v>26</v>
      </c>
      <c r="F5" s="125" t="s">
        <v>27</v>
      </c>
      <c r="G5" s="488" t="s">
        <v>28</v>
      </c>
      <c r="H5" s="764" t="s">
        <v>29</v>
      </c>
      <c r="I5" s="314" t="s">
        <v>30</v>
      </c>
    </row>
    <row r="6" spans="1:9" s="16" customFormat="1" ht="39" customHeight="1" x14ac:dyDescent="0.25">
      <c r="A6" s="143" t="s">
        <v>6</v>
      </c>
      <c r="B6" s="136">
        <v>25</v>
      </c>
      <c r="C6" s="253" t="s">
        <v>19</v>
      </c>
      <c r="D6" s="346" t="s">
        <v>50</v>
      </c>
      <c r="E6" s="364">
        <v>150</v>
      </c>
      <c r="F6" s="35">
        <v>0.6</v>
      </c>
      <c r="G6" s="36">
        <v>0.45</v>
      </c>
      <c r="H6" s="39">
        <v>15.45</v>
      </c>
      <c r="I6" s="194">
        <v>70.5</v>
      </c>
    </row>
    <row r="7" spans="1:9" s="16" customFormat="1" ht="39" customHeight="1" x14ac:dyDescent="0.25">
      <c r="A7" s="103"/>
      <c r="B7" s="132">
        <v>67</v>
      </c>
      <c r="C7" s="205" t="s">
        <v>62</v>
      </c>
      <c r="D7" s="150" t="s">
        <v>179</v>
      </c>
      <c r="E7" s="169">
        <v>150</v>
      </c>
      <c r="F7" s="19">
        <v>18.86</v>
      </c>
      <c r="G7" s="20">
        <v>20.22</v>
      </c>
      <c r="H7" s="21">
        <v>2.79</v>
      </c>
      <c r="I7" s="195">
        <v>270.32</v>
      </c>
    </row>
    <row r="8" spans="1:9" s="16" customFormat="1" ht="39" customHeight="1" x14ac:dyDescent="0.25">
      <c r="A8" s="103"/>
      <c r="B8" s="132">
        <v>115</v>
      </c>
      <c r="C8" s="255" t="s">
        <v>18</v>
      </c>
      <c r="D8" s="711" t="s">
        <v>45</v>
      </c>
      <c r="E8" s="743">
        <v>200</v>
      </c>
      <c r="F8" s="17">
        <v>6.64</v>
      </c>
      <c r="G8" s="15">
        <v>5.15</v>
      </c>
      <c r="H8" s="18">
        <v>16.809999999999999</v>
      </c>
      <c r="I8" s="192">
        <v>141.19</v>
      </c>
    </row>
    <row r="9" spans="1:9" s="16" customFormat="1" ht="39" customHeight="1" x14ac:dyDescent="0.25">
      <c r="A9" s="103"/>
      <c r="B9" s="133">
        <v>121</v>
      </c>
      <c r="C9" s="247" t="s">
        <v>51</v>
      </c>
      <c r="D9" s="219" t="s">
        <v>51</v>
      </c>
      <c r="E9" s="601">
        <v>30</v>
      </c>
      <c r="F9" s="17">
        <v>2.25</v>
      </c>
      <c r="G9" s="15">
        <v>0.87</v>
      </c>
      <c r="H9" s="18">
        <v>14.94</v>
      </c>
      <c r="I9" s="192">
        <v>78.599999999999994</v>
      </c>
    </row>
    <row r="10" spans="1:9" s="16" customFormat="1" ht="39" customHeight="1" x14ac:dyDescent="0.25">
      <c r="A10" s="103"/>
      <c r="B10" s="327"/>
      <c r="C10" s="255"/>
      <c r="D10" s="304" t="s">
        <v>20</v>
      </c>
      <c r="E10" s="602">
        <f>SUM(E6:E9)</f>
        <v>530</v>
      </c>
      <c r="F10" s="603">
        <f t="shared" ref="F10:I10" si="0">SUM(F6:F9)</f>
        <v>28.35</v>
      </c>
      <c r="G10" s="604">
        <f t="shared" si="0"/>
        <v>26.69</v>
      </c>
      <c r="H10" s="605">
        <f t="shared" si="0"/>
        <v>49.989999999999995</v>
      </c>
      <c r="I10" s="606">
        <f t="shared" si="0"/>
        <v>560.61</v>
      </c>
    </row>
    <row r="11" spans="1:9" s="16" customFormat="1" ht="39" customHeight="1" thickBot="1" x14ac:dyDescent="0.3">
      <c r="A11" s="103"/>
      <c r="B11" s="607"/>
      <c r="C11" s="608"/>
      <c r="D11" s="347" t="s">
        <v>21</v>
      </c>
      <c r="E11" s="609"/>
      <c r="F11" s="610"/>
      <c r="G11" s="611"/>
      <c r="H11" s="612"/>
      <c r="I11" s="613">
        <f>I10/23.5</f>
        <v>23.855744680851064</v>
      </c>
    </row>
    <row r="12" spans="1:9" s="16" customFormat="1" ht="39" customHeight="1" x14ac:dyDescent="0.25">
      <c r="A12" s="143" t="s">
        <v>7</v>
      </c>
      <c r="B12" s="136">
        <v>13</v>
      </c>
      <c r="C12" s="394" t="s">
        <v>8</v>
      </c>
      <c r="D12" s="650" t="s">
        <v>58</v>
      </c>
      <c r="E12" s="526">
        <v>60</v>
      </c>
      <c r="F12" s="262">
        <v>1.1200000000000001</v>
      </c>
      <c r="G12" s="34">
        <v>4.2699999999999996</v>
      </c>
      <c r="H12" s="222">
        <v>6.02</v>
      </c>
      <c r="I12" s="316">
        <v>68.62</v>
      </c>
    </row>
    <row r="13" spans="1:9" s="16" customFormat="1" ht="39" customHeight="1" x14ac:dyDescent="0.25">
      <c r="A13" s="103"/>
      <c r="B13" s="134">
        <v>138</v>
      </c>
      <c r="C13" s="322" t="s">
        <v>9</v>
      </c>
      <c r="D13" s="634" t="s">
        <v>175</v>
      </c>
      <c r="E13" s="696">
        <v>200</v>
      </c>
      <c r="F13" s="242">
        <v>6.03</v>
      </c>
      <c r="G13" s="13">
        <v>6.38</v>
      </c>
      <c r="H13" s="40">
        <v>11.17</v>
      </c>
      <c r="I13" s="134">
        <v>126.47</v>
      </c>
    </row>
    <row r="14" spans="1:9" s="16" customFormat="1" ht="39" customHeight="1" x14ac:dyDescent="0.25">
      <c r="A14" s="105"/>
      <c r="B14" s="192">
        <v>148</v>
      </c>
      <c r="C14" s="205" t="s">
        <v>10</v>
      </c>
      <c r="D14" s="369" t="s">
        <v>113</v>
      </c>
      <c r="E14" s="664">
        <v>90</v>
      </c>
      <c r="F14" s="241">
        <v>19.52</v>
      </c>
      <c r="G14" s="15">
        <v>10.17</v>
      </c>
      <c r="H14" s="38">
        <v>5.89</v>
      </c>
      <c r="I14" s="260">
        <v>193.12</v>
      </c>
    </row>
    <row r="15" spans="1:9" s="16" customFormat="1" ht="39" customHeight="1" x14ac:dyDescent="0.25">
      <c r="A15" s="105"/>
      <c r="B15" s="132">
        <v>253</v>
      </c>
      <c r="C15" s="205" t="s">
        <v>64</v>
      </c>
      <c r="D15" s="369" t="s">
        <v>121</v>
      </c>
      <c r="E15" s="664">
        <v>150</v>
      </c>
      <c r="F15" s="252">
        <v>4.3</v>
      </c>
      <c r="G15" s="76">
        <v>4.24</v>
      </c>
      <c r="H15" s="210">
        <v>18.77</v>
      </c>
      <c r="I15" s="384">
        <v>129.54</v>
      </c>
    </row>
    <row r="16" spans="1:9" s="16" customFormat="1" ht="42.75" customHeight="1" x14ac:dyDescent="0.25">
      <c r="A16" s="105"/>
      <c r="B16" s="213">
        <v>100</v>
      </c>
      <c r="C16" s="207" t="s">
        <v>88</v>
      </c>
      <c r="D16" s="150" t="s">
        <v>86</v>
      </c>
      <c r="E16" s="132">
        <v>200</v>
      </c>
      <c r="F16" s="275">
        <v>0.15</v>
      </c>
      <c r="G16" s="20">
        <v>0.04</v>
      </c>
      <c r="H16" s="43">
        <v>12.83</v>
      </c>
      <c r="I16" s="195">
        <v>52.45</v>
      </c>
    </row>
    <row r="17" spans="1:9" s="16" customFormat="1" ht="34.5" customHeight="1" x14ac:dyDescent="0.25">
      <c r="A17" s="105"/>
      <c r="B17" s="134">
        <v>119</v>
      </c>
      <c r="C17" s="148" t="s">
        <v>14</v>
      </c>
      <c r="D17" s="180" t="s">
        <v>55</v>
      </c>
      <c r="E17" s="170">
        <v>45</v>
      </c>
      <c r="F17" s="241">
        <v>3.42</v>
      </c>
      <c r="G17" s="15">
        <v>0.36</v>
      </c>
      <c r="H17" s="38">
        <v>22.14</v>
      </c>
      <c r="I17" s="192">
        <v>105.75</v>
      </c>
    </row>
    <row r="18" spans="1:9" s="16" customFormat="1" ht="39" customHeight="1" x14ac:dyDescent="0.25">
      <c r="A18" s="105"/>
      <c r="B18" s="131">
        <v>120</v>
      </c>
      <c r="C18" s="148" t="s">
        <v>15</v>
      </c>
      <c r="D18" s="180" t="s">
        <v>47</v>
      </c>
      <c r="E18" s="170">
        <v>25</v>
      </c>
      <c r="F18" s="241">
        <v>1.65</v>
      </c>
      <c r="G18" s="15">
        <v>0.3</v>
      </c>
      <c r="H18" s="38">
        <v>10.050000000000001</v>
      </c>
      <c r="I18" s="192">
        <v>49.5</v>
      </c>
    </row>
    <row r="19" spans="1:9" s="33" customFormat="1" ht="39" customHeight="1" x14ac:dyDescent="0.25">
      <c r="A19" s="104"/>
      <c r="B19" s="370"/>
      <c r="C19" s="226"/>
      <c r="D19" s="304" t="s">
        <v>20</v>
      </c>
      <c r="E19" s="379">
        <f>SUM(E12:E18)</f>
        <v>770</v>
      </c>
      <c r="F19" s="202">
        <f t="shared" ref="F19:I19" si="1">SUM(F12:F18)</f>
        <v>36.19</v>
      </c>
      <c r="G19" s="32">
        <f t="shared" si="1"/>
        <v>25.76</v>
      </c>
      <c r="H19" s="63">
        <f t="shared" si="1"/>
        <v>86.86999999999999</v>
      </c>
      <c r="I19" s="269">
        <f t="shared" si="1"/>
        <v>725.45</v>
      </c>
    </row>
    <row r="20" spans="1:9" s="33" customFormat="1" ht="39" customHeight="1" thickBot="1" x14ac:dyDescent="0.3">
      <c r="A20" s="144"/>
      <c r="B20" s="138"/>
      <c r="C20" s="130"/>
      <c r="D20" s="347" t="s">
        <v>21</v>
      </c>
      <c r="E20" s="486"/>
      <c r="F20" s="755"/>
      <c r="G20" s="756"/>
      <c r="H20" s="757"/>
      <c r="I20" s="404">
        <f>I19/23.5</f>
        <v>30.870212765957447</v>
      </c>
    </row>
    <row r="21" spans="1:9" x14ac:dyDescent="0.25">
      <c r="A21" s="2"/>
      <c r="B21" s="4"/>
      <c r="C21" s="2"/>
      <c r="D21" s="2"/>
      <c r="E21" s="2"/>
      <c r="F21" s="10"/>
      <c r="G21" s="9"/>
      <c r="H21" s="2"/>
      <c r="I21" s="12"/>
    </row>
    <row r="22" spans="1:9" ht="18.75" x14ac:dyDescent="0.25">
      <c r="C22" s="11"/>
      <c r="D22" s="25"/>
      <c r="E22" s="26"/>
      <c r="F22" s="11"/>
      <c r="G22" s="11"/>
      <c r="H22" s="11"/>
    </row>
    <row r="23" spans="1:9" ht="18.75" x14ac:dyDescent="0.25">
      <c r="C23" s="11"/>
      <c r="D23" s="25"/>
      <c r="E23" s="26"/>
      <c r="F23" s="11"/>
      <c r="G23" s="11"/>
      <c r="H23" s="11"/>
    </row>
    <row r="24" spans="1:9" ht="18.75" x14ac:dyDescent="0.25">
      <c r="C24" s="11"/>
      <c r="D24" s="25"/>
      <c r="E24" s="26"/>
      <c r="F24" s="11"/>
      <c r="G24" s="11"/>
      <c r="H24" s="11"/>
    </row>
    <row r="25" spans="1:9" ht="18.75" x14ac:dyDescent="0.25">
      <c r="C25" s="11"/>
      <c r="D25" s="25"/>
      <c r="E25" s="26"/>
      <c r="F25" s="11"/>
      <c r="G25" s="11"/>
      <c r="H25" s="11"/>
    </row>
    <row r="26" spans="1:9" x14ac:dyDescent="0.25">
      <c r="C26" s="11"/>
      <c r="D26" s="11"/>
      <c r="E26" s="11"/>
      <c r="F26" s="11"/>
      <c r="G26" s="11"/>
      <c r="H26" s="11"/>
    </row>
    <row r="27" spans="1:9" x14ac:dyDescent="0.25">
      <c r="C27" s="11"/>
      <c r="D27" s="11"/>
      <c r="E27" s="11"/>
      <c r="F27" s="11"/>
      <c r="G27" s="11"/>
      <c r="H27" s="11"/>
    </row>
    <row r="28" spans="1:9" x14ac:dyDescent="0.25">
      <c r="C28" s="11"/>
      <c r="D28" s="11"/>
      <c r="E28" s="11"/>
      <c r="F28" s="11"/>
      <c r="G28" s="11"/>
      <c r="H28" s="11"/>
    </row>
    <row r="29" spans="1:9" x14ac:dyDescent="0.25">
      <c r="C29" s="11"/>
      <c r="D29" s="11"/>
      <c r="E29" s="11"/>
      <c r="F29" s="11"/>
      <c r="G29" s="11"/>
      <c r="H29" s="11"/>
    </row>
    <row r="30" spans="1:9" x14ac:dyDescent="0.25">
      <c r="C30" s="11"/>
      <c r="D30" s="11"/>
      <c r="E30" s="11"/>
      <c r="F30" s="11"/>
      <c r="G30" s="11"/>
      <c r="H30" s="11"/>
    </row>
    <row r="31" spans="1:9" x14ac:dyDescent="0.25">
      <c r="C31" s="11"/>
      <c r="D31" s="11"/>
      <c r="E31" s="11"/>
      <c r="F31" s="11"/>
      <c r="G31" s="11"/>
      <c r="H31" s="11"/>
    </row>
    <row r="32" spans="1:9" x14ac:dyDescent="0.25">
      <c r="C32" s="11"/>
      <c r="D32" s="11"/>
      <c r="E32" s="11"/>
      <c r="F32" s="11"/>
      <c r="G32" s="11"/>
      <c r="H32" s="11"/>
    </row>
  </sheetData>
  <pageMargins left="0.7" right="0.7" top="0.75" bottom="0.75" header="0.3" footer="0.3"/>
  <pageSetup paperSize="9" scale="45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9"/>
  <sheetViews>
    <sheetView zoomScale="70" zoomScaleNormal="70" workbookViewId="0">
      <selection activeCell="E15" sqref="E15"/>
    </sheetView>
  </sheetViews>
  <sheetFormatPr defaultRowHeight="15" x14ac:dyDescent="0.25"/>
  <cols>
    <col min="1" max="1" width="19.7109375" customWidth="1"/>
    <col min="2" max="2" width="19.7109375" style="828" customWidth="1"/>
    <col min="3" max="3" width="16.1406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B2" s="827"/>
      <c r="C2" s="8" t="s">
        <v>205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78"/>
      <c r="C4" s="101" t="s">
        <v>39</v>
      </c>
      <c r="D4" s="100"/>
      <c r="E4" s="159"/>
      <c r="F4" s="95"/>
      <c r="G4" s="794" t="s">
        <v>22</v>
      </c>
      <c r="H4" s="795"/>
      <c r="I4" s="796"/>
      <c r="J4" s="190" t="s">
        <v>23</v>
      </c>
    </row>
    <row r="5" spans="1:10" s="16" customFormat="1" ht="16.5" thickBot="1" x14ac:dyDescent="0.3">
      <c r="A5" s="140" t="s">
        <v>0</v>
      </c>
      <c r="B5" s="79"/>
      <c r="C5" s="102" t="s">
        <v>40</v>
      </c>
      <c r="D5" s="326" t="s">
        <v>41</v>
      </c>
      <c r="E5" s="102" t="s">
        <v>38</v>
      </c>
      <c r="F5" s="96" t="s">
        <v>26</v>
      </c>
      <c r="G5" s="96" t="s">
        <v>27</v>
      </c>
      <c r="H5" s="488" t="s">
        <v>28</v>
      </c>
      <c r="I5" s="96" t="s">
        <v>29</v>
      </c>
      <c r="J5" s="191" t="s">
        <v>30</v>
      </c>
    </row>
    <row r="6" spans="1:10" s="16" customFormat="1" ht="32.25" customHeight="1" x14ac:dyDescent="0.25">
      <c r="A6" s="561"/>
      <c r="B6" s="136"/>
      <c r="C6" s="414">
        <v>28</v>
      </c>
      <c r="D6" s="415" t="s">
        <v>19</v>
      </c>
      <c r="E6" s="415" t="s">
        <v>152</v>
      </c>
      <c r="F6" s="397">
        <v>60</v>
      </c>
      <c r="G6" s="342">
        <v>0.48</v>
      </c>
      <c r="H6" s="46">
        <v>0.6</v>
      </c>
      <c r="I6" s="47">
        <v>1.56</v>
      </c>
      <c r="J6" s="338">
        <v>8.4</v>
      </c>
    </row>
    <row r="7" spans="1:10" s="16" customFormat="1" ht="36.75" customHeight="1" x14ac:dyDescent="0.25">
      <c r="A7" s="74" t="s">
        <v>6</v>
      </c>
      <c r="B7" s="132"/>
      <c r="C7" s="98">
        <v>88</v>
      </c>
      <c r="D7" s="150" t="s">
        <v>10</v>
      </c>
      <c r="E7" s="285" t="s">
        <v>180</v>
      </c>
      <c r="F7" s="228">
        <v>90</v>
      </c>
      <c r="G7" s="252">
        <v>18</v>
      </c>
      <c r="H7" s="76">
        <v>16.5</v>
      </c>
      <c r="I7" s="210">
        <v>2.89</v>
      </c>
      <c r="J7" s="384">
        <v>232.8</v>
      </c>
    </row>
    <row r="8" spans="1:10" s="16" customFormat="1" ht="36.75" customHeight="1" x14ac:dyDescent="0.25">
      <c r="A8" s="562"/>
      <c r="B8" s="183" t="s">
        <v>74</v>
      </c>
      <c r="C8" s="183">
        <v>50</v>
      </c>
      <c r="D8" s="176" t="s">
        <v>64</v>
      </c>
      <c r="E8" s="507" t="s">
        <v>96</v>
      </c>
      <c r="F8" s="183">
        <v>150</v>
      </c>
      <c r="G8" s="535">
        <v>3.28</v>
      </c>
      <c r="H8" s="508">
        <v>7.81</v>
      </c>
      <c r="I8" s="536">
        <v>21.57</v>
      </c>
      <c r="J8" s="537">
        <v>170.22</v>
      </c>
    </row>
    <row r="9" spans="1:10" s="16" customFormat="1" ht="37.5" customHeight="1" x14ac:dyDescent="0.25">
      <c r="A9" s="562"/>
      <c r="B9" s="184" t="s">
        <v>75</v>
      </c>
      <c r="C9" s="166">
        <v>141</v>
      </c>
      <c r="D9" s="450" t="s">
        <v>64</v>
      </c>
      <c r="E9" s="683" t="s">
        <v>164</v>
      </c>
      <c r="F9" s="540">
        <v>150</v>
      </c>
      <c r="G9" s="243">
        <v>4.0999999999999996</v>
      </c>
      <c r="H9" s="61">
        <v>5.51</v>
      </c>
      <c r="I9" s="108">
        <v>25.26</v>
      </c>
      <c r="J9" s="402">
        <v>166.85</v>
      </c>
    </row>
    <row r="10" spans="1:10" s="16" customFormat="1" ht="37.5" customHeight="1" x14ac:dyDescent="0.25">
      <c r="A10" s="103"/>
      <c r="B10" s="131"/>
      <c r="C10" s="98">
        <v>98</v>
      </c>
      <c r="D10" s="149" t="s">
        <v>18</v>
      </c>
      <c r="E10" s="175" t="s">
        <v>17</v>
      </c>
      <c r="F10" s="185">
        <v>200</v>
      </c>
      <c r="G10" s="241">
        <v>0.37</v>
      </c>
      <c r="H10" s="15">
        <v>0</v>
      </c>
      <c r="I10" s="38">
        <v>14.85</v>
      </c>
      <c r="J10" s="261">
        <v>59.48</v>
      </c>
    </row>
    <row r="11" spans="1:10" s="16" customFormat="1" ht="37.5" customHeight="1" x14ac:dyDescent="0.25">
      <c r="A11" s="103"/>
      <c r="B11" s="131"/>
      <c r="C11" s="99">
        <v>119</v>
      </c>
      <c r="D11" s="149" t="s">
        <v>14</v>
      </c>
      <c r="E11" s="180" t="s">
        <v>55</v>
      </c>
      <c r="F11" s="185">
        <v>20</v>
      </c>
      <c r="G11" s="241">
        <v>1.52</v>
      </c>
      <c r="H11" s="15">
        <v>0.16</v>
      </c>
      <c r="I11" s="38">
        <v>9.84</v>
      </c>
      <c r="J11" s="260">
        <v>47</v>
      </c>
    </row>
    <row r="12" spans="1:10" s="16" customFormat="1" ht="37.5" customHeight="1" x14ac:dyDescent="0.25">
      <c r="A12" s="103"/>
      <c r="B12" s="131"/>
      <c r="C12" s="127">
        <v>120</v>
      </c>
      <c r="D12" s="149" t="s">
        <v>15</v>
      </c>
      <c r="E12" s="180" t="s">
        <v>47</v>
      </c>
      <c r="F12" s="131">
        <v>20</v>
      </c>
      <c r="G12" s="241">
        <v>1.32</v>
      </c>
      <c r="H12" s="15">
        <v>0.24</v>
      </c>
      <c r="I12" s="38">
        <v>8.0399999999999991</v>
      </c>
      <c r="J12" s="261">
        <v>39.6</v>
      </c>
    </row>
    <row r="13" spans="1:10" s="16" customFormat="1" ht="37.5" customHeight="1" x14ac:dyDescent="0.25">
      <c r="A13" s="103"/>
      <c r="B13" s="183" t="s">
        <v>74</v>
      </c>
      <c r="C13" s="165"/>
      <c r="D13" s="507"/>
      <c r="E13" s="334" t="s">
        <v>20</v>
      </c>
      <c r="F13" s="293">
        <f>F6+F7+F8+F10+F11+F12</f>
        <v>540</v>
      </c>
      <c r="G13" s="424">
        <f t="shared" ref="G13:J13" si="0">G6+G7+G8+G10+G11+G12</f>
        <v>24.970000000000002</v>
      </c>
      <c r="H13" s="425">
        <f t="shared" si="0"/>
        <v>25.31</v>
      </c>
      <c r="I13" s="426">
        <f t="shared" si="0"/>
        <v>58.749999999999993</v>
      </c>
      <c r="J13" s="468">
        <f t="shared" si="0"/>
        <v>557.50000000000011</v>
      </c>
    </row>
    <row r="14" spans="1:10" s="16" customFormat="1" ht="37.5" customHeight="1" x14ac:dyDescent="0.25">
      <c r="A14" s="103"/>
      <c r="B14" s="184" t="s">
        <v>75</v>
      </c>
      <c r="C14" s="166"/>
      <c r="D14" s="450"/>
      <c r="E14" s="335" t="s">
        <v>20</v>
      </c>
      <c r="F14" s="291">
        <f>F6+F7+F9+F10+F11+F12</f>
        <v>540</v>
      </c>
      <c r="G14" s="905">
        <f t="shared" ref="G14:J14" si="1">G6+G7+G9+G10+G11+G12</f>
        <v>25.79</v>
      </c>
      <c r="H14" s="906">
        <f t="shared" si="1"/>
        <v>23.009999999999998</v>
      </c>
      <c r="I14" s="904">
        <f t="shared" si="1"/>
        <v>62.440000000000005</v>
      </c>
      <c r="J14" s="457">
        <f t="shared" si="1"/>
        <v>554.13</v>
      </c>
    </row>
    <row r="15" spans="1:10" s="16" customFormat="1" ht="37.5" customHeight="1" x14ac:dyDescent="0.25">
      <c r="A15" s="103"/>
      <c r="B15" s="183" t="s">
        <v>74</v>
      </c>
      <c r="C15" s="165"/>
      <c r="D15" s="507"/>
      <c r="E15" s="334" t="s">
        <v>21</v>
      </c>
      <c r="F15" s="183"/>
      <c r="G15" s="340"/>
      <c r="H15" s="62"/>
      <c r="I15" s="331"/>
      <c r="J15" s="381">
        <f>J13/23.5</f>
        <v>23.723404255319153</v>
      </c>
    </row>
    <row r="16" spans="1:10" s="16" customFormat="1" ht="37.5" customHeight="1" thickBot="1" x14ac:dyDescent="0.3">
      <c r="A16" s="103"/>
      <c r="B16" s="184" t="s">
        <v>75</v>
      </c>
      <c r="C16" s="167"/>
      <c r="D16" s="552"/>
      <c r="E16" s="682" t="s">
        <v>21</v>
      </c>
      <c r="F16" s="186"/>
      <c r="G16" s="341"/>
      <c r="H16" s="332"/>
      <c r="I16" s="333"/>
      <c r="J16" s="343">
        <f>J14/23.5</f>
        <v>23.58</v>
      </c>
    </row>
    <row r="17" spans="1:10" s="16" customFormat="1" ht="37.5" customHeight="1" x14ac:dyDescent="0.25">
      <c r="A17" s="143" t="s">
        <v>7</v>
      </c>
      <c r="B17" s="394"/>
      <c r="C17" s="776">
        <v>28</v>
      </c>
      <c r="D17" s="684" t="s">
        <v>19</v>
      </c>
      <c r="E17" s="685" t="s">
        <v>145</v>
      </c>
      <c r="F17" s="686">
        <v>60</v>
      </c>
      <c r="G17" s="44">
        <v>0.48</v>
      </c>
      <c r="H17" s="34">
        <v>0.6</v>
      </c>
      <c r="I17" s="45">
        <v>1.56</v>
      </c>
      <c r="J17" s="224">
        <v>8.4</v>
      </c>
    </row>
    <row r="18" spans="1:10" s="16" customFormat="1" ht="37.5" customHeight="1" x14ac:dyDescent="0.25">
      <c r="A18" s="103"/>
      <c r="B18" s="149"/>
      <c r="C18" s="145">
        <v>33</v>
      </c>
      <c r="D18" s="180" t="s">
        <v>9</v>
      </c>
      <c r="E18" s="219" t="s">
        <v>59</v>
      </c>
      <c r="F18" s="282">
        <v>200</v>
      </c>
      <c r="G18" s="242">
        <v>6.2</v>
      </c>
      <c r="H18" s="13">
        <v>6.38</v>
      </c>
      <c r="I18" s="40">
        <v>12.3</v>
      </c>
      <c r="J18" s="99">
        <v>131.76</v>
      </c>
    </row>
    <row r="19" spans="1:10" s="16" customFormat="1" ht="37.5" customHeight="1" x14ac:dyDescent="0.25">
      <c r="A19" s="105"/>
      <c r="B19" s="149"/>
      <c r="C19" s="145">
        <v>321</v>
      </c>
      <c r="D19" s="180" t="s">
        <v>10</v>
      </c>
      <c r="E19" s="219" t="s">
        <v>181</v>
      </c>
      <c r="F19" s="282">
        <v>90</v>
      </c>
      <c r="G19" s="241">
        <v>19.78</v>
      </c>
      <c r="H19" s="15">
        <v>24.51</v>
      </c>
      <c r="I19" s="38">
        <v>2.52</v>
      </c>
      <c r="J19" s="261">
        <v>312.27999999999997</v>
      </c>
    </row>
    <row r="20" spans="1:10" s="16" customFormat="1" ht="37.5" customHeight="1" x14ac:dyDescent="0.25">
      <c r="A20" s="105"/>
      <c r="B20" s="149"/>
      <c r="C20" s="145">
        <v>65</v>
      </c>
      <c r="D20" s="180" t="s">
        <v>49</v>
      </c>
      <c r="E20" s="219" t="s">
        <v>54</v>
      </c>
      <c r="F20" s="282">
        <v>150</v>
      </c>
      <c r="G20" s="242">
        <v>6.76</v>
      </c>
      <c r="H20" s="13">
        <v>3.93</v>
      </c>
      <c r="I20" s="40">
        <v>41.29</v>
      </c>
      <c r="J20" s="99">
        <v>227.48</v>
      </c>
    </row>
    <row r="21" spans="1:10" s="16" customFormat="1" ht="37.5" customHeight="1" x14ac:dyDescent="0.25">
      <c r="A21" s="105"/>
      <c r="B21" s="149"/>
      <c r="C21" s="145">
        <v>114</v>
      </c>
      <c r="D21" s="180" t="s">
        <v>46</v>
      </c>
      <c r="E21" s="219" t="s">
        <v>52</v>
      </c>
      <c r="F21" s="282">
        <v>200</v>
      </c>
      <c r="G21" s="241">
        <v>0</v>
      </c>
      <c r="H21" s="15">
        <v>0</v>
      </c>
      <c r="I21" s="38">
        <v>7.27</v>
      </c>
      <c r="J21" s="260">
        <v>28.73</v>
      </c>
    </row>
    <row r="22" spans="1:10" s="16" customFormat="1" ht="37.5" customHeight="1" x14ac:dyDescent="0.25">
      <c r="A22" s="105"/>
      <c r="B22" s="149"/>
      <c r="C22" s="147">
        <v>119</v>
      </c>
      <c r="D22" s="180" t="s">
        <v>14</v>
      </c>
      <c r="E22" s="149" t="s">
        <v>55</v>
      </c>
      <c r="F22" s="185">
        <v>20</v>
      </c>
      <c r="G22" s="241">
        <v>1.52</v>
      </c>
      <c r="H22" s="15">
        <v>0.16</v>
      </c>
      <c r="I22" s="38">
        <v>9.84</v>
      </c>
      <c r="J22" s="260">
        <v>47</v>
      </c>
    </row>
    <row r="23" spans="1:10" s="16" customFormat="1" ht="37.5" customHeight="1" x14ac:dyDescent="0.25">
      <c r="A23" s="105"/>
      <c r="B23" s="149"/>
      <c r="C23" s="145">
        <v>120</v>
      </c>
      <c r="D23" s="180" t="s">
        <v>15</v>
      </c>
      <c r="E23" s="149" t="s">
        <v>47</v>
      </c>
      <c r="F23" s="132">
        <v>20</v>
      </c>
      <c r="G23" s="19">
        <v>1.32</v>
      </c>
      <c r="H23" s="20">
        <v>0.24</v>
      </c>
      <c r="I23" s="21">
        <v>8.0399999999999991</v>
      </c>
      <c r="J23" s="448">
        <v>39.6</v>
      </c>
    </row>
    <row r="24" spans="1:10" s="16" customFormat="1" ht="37.5" customHeight="1" x14ac:dyDescent="0.25">
      <c r="A24" s="105"/>
      <c r="B24" s="149"/>
      <c r="C24" s="777"/>
      <c r="D24" s="652"/>
      <c r="E24" s="304" t="s">
        <v>20</v>
      </c>
      <c r="F24" s="127">
        <f>SUM(F17:F23)</f>
        <v>740</v>
      </c>
      <c r="G24" s="200">
        <f>SUM(G17:G23)</f>
        <v>36.06</v>
      </c>
      <c r="H24" s="14">
        <f>SUM(H17:H23)</f>
        <v>35.82</v>
      </c>
      <c r="I24" s="41">
        <f>SUM(I17:I23)</f>
        <v>82.82</v>
      </c>
      <c r="J24" s="318">
        <f>SUM(J17:J23)</f>
        <v>795.25</v>
      </c>
    </row>
    <row r="25" spans="1:10" s="16" customFormat="1" ht="37.5" customHeight="1" thickBot="1" x14ac:dyDescent="0.3">
      <c r="A25" s="264"/>
      <c r="B25" s="691"/>
      <c r="C25" s="778"/>
      <c r="D25" s="655"/>
      <c r="E25" s="347" t="s">
        <v>21</v>
      </c>
      <c r="F25" s="655"/>
      <c r="G25" s="659"/>
      <c r="H25" s="661"/>
      <c r="I25" s="662"/>
      <c r="J25" s="319">
        <f>J24/23.5</f>
        <v>33.840425531914896</v>
      </c>
    </row>
    <row r="26" spans="1:10" x14ac:dyDescent="0.25">
      <c r="A26" s="2"/>
      <c r="C26" s="4"/>
      <c r="D26" s="2"/>
      <c r="E26" s="2"/>
      <c r="F26" s="2"/>
      <c r="G26" s="10"/>
      <c r="H26" s="9"/>
      <c r="I26" s="2"/>
      <c r="J26" s="12"/>
    </row>
    <row r="27" spans="1:10" ht="18.75" x14ac:dyDescent="0.25">
      <c r="D27" s="11"/>
      <c r="E27" s="25"/>
      <c r="F27" s="26"/>
      <c r="G27" s="9"/>
      <c r="H27" s="11"/>
      <c r="I27" s="11"/>
    </row>
    <row r="28" spans="1:10" ht="18.75" x14ac:dyDescent="0.25">
      <c r="A28" s="636" t="s">
        <v>66</v>
      </c>
      <c r="B28" s="829"/>
      <c r="C28" s="637"/>
      <c r="D28" s="638"/>
      <c r="E28" s="25"/>
      <c r="F28" s="26"/>
      <c r="G28" s="11"/>
      <c r="H28" s="11"/>
      <c r="I28" s="11"/>
    </row>
    <row r="29" spans="1:10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ht="18.75" x14ac:dyDescent="0.25">
      <c r="D31" s="11"/>
      <c r="E31" s="25"/>
      <c r="F31" s="26"/>
      <c r="G31" s="11"/>
      <c r="H31" s="11"/>
      <c r="I31" s="11"/>
    </row>
    <row r="32" spans="1:10" ht="18.75" x14ac:dyDescent="0.25">
      <c r="D32" s="11"/>
      <c r="E32" s="25"/>
      <c r="F32" s="26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  <row r="38" spans="4:9" x14ac:dyDescent="0.25">
      <c r="D38" s="11"/>
      <c r="E38" s="11"/>
      <c r="F38" s="11"/>
      <c r="G38" s="11"/>
      <c r="H38" s="11"/>
      <c r="I38" s="11"/>
    </row>
    <row r="39" spans="4:9" x14ac:dyDescent="0.25">
      <c r="D39" s="11"/>
      <c r="E39" s="11"/>
      <c r="F39" s="11"/>
      <c r="G39" s="11"/>
      <c r="H39" s="11"/>
      <c r="I39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7"/>
  <sheetViews>
    <sheetView zoomScale="70" zoomScaleNormal="70" workbookViewId="0">
      <selection activeCell="E1" sqref="E1"/>
    </sheetView>
  </sheetViews>
  <sheetFormatPr defaultRowHeight="15" x14ac:dyDescent="0.25"/>
  <cols>
    <col min="1" max="1" width="20.28515625" customWidth="1"/>
    <col min="2" max="2" width="11.28515625" style="824" customWidth="1"/>
    <col min="3" max="3" width="15.42578125" style="5" customWidth="1"/>
    <col min="4" max="4" width="20.85546875" customWidth="1"/>
    <col min="5" max="5" width="54.28515625" customWidth="1"/>
    <col min="6" max="6" width="13.85546875" customWidth="1"/>
    <col min="8" max="8" width="11.28515625" customWidth="1"/>
    <col min="9" max="9" width="12.85546875" customWidth="1"/>
    <col min="10" max="10" width="20.7109375" customWidth="1"/>
  </cols>
  <sheetData>
    <row r="2" spans="1:10" ht="23.25" x14ac:dyDescent="0.35">
      <c r="A2" s="6" t="s">
        <v>1</v>
      </c>
      <c r="C2" s="8" t="s">
        <v>206</v>
      </c>
      <c r="D2" s="6"/>
      <c r="E2" s="6"/>
      <c r="G2" s="6"/>
      <c r="J2" s="8"/>
    </row>
    <row r="3" spans="1:10" ht="15.75" thickBot="1" x14ac:dyDescent="0.3">
      <c r="A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830"/>
      <c r="C4" s="642" t="s">
        <v>39</v>
      </c>
      <c r="D4" s="254"/>
      <c r="E4" s="687"/>
      <c r="F4" s="643"/>
      <c r="G4" s="797" t="s">
        <v>22</v>
      </c>
      <c r="H4" s="798"/>
      <c r="I4" s="799"/>
      <c r="J4" s="648" t="s">
        <v>23</v>
      </c>
    </row>
    <row r="5" spans="1:10" s="16" customFormat="1" ht="28.5" customHeight="1" thickBot="1" x14ac:dyDescent="0.3">
      <c r="A5" s="140" t="s">
        <v>0</v>
      </c>
      <c r="B5" s="831"/>
      <c r="C5" s="96" t="s">
        <v>40</v>
      </c>
      <c r="D5" s="688" t="s">
        <v>41</v>
      </c>
      <c r="E5" s="96" t="s">
        <v>38</v>
      </c>
      <c r="F5" s="102" t="s">
        <v>26</v>
      </c>
      <c r="G5" s="125" t="s">
        <v>27</v>
      </c>
      <c r="H5" s="488" t="s">
        <v>28</v>
      </c>
      <c r="I5" s="764" t="s">
        <v>29</v>
      </c>
      <c r="J5" s="649" t="s">
        <v>30</v>
      </c>
    </row>
    <row r="6" spans="1:10" s="16" customFormat="1" ht="38.25" customHeight="1" x14ac:dyDescent="0.25">
      <c r="A6" s="143" t="s">
        <v>6</v>
      </c>
      <c r="B6" s="154"/>
      <c r="C6" s="136">
        <v>25</v>
      </c>
      <c r="D6" s="650" t="s">
        <v>19</v>
      </c>
      <c r="E6" s="346" t="s">
        <v>50</v>
      </c>
      <c r="F6" s="364">
        <v>150</v>
      </c>
      <c r="G6" s="35">
        <v>0.6</v>
      </c>
      <c r="H6" s="36">
        <v>0.45</v>
      </c>
      <c r="I6" s="39">
        <v>15.45</v>
      </c>
      <c r="J6" s="194">
        <v>70.5</v>
      </c>
    </row>
    <row r="7" spans="1:10" s="16" customFormat="1" ht="38.25" customHeight="1" x14ac:dyDescent="0.25">
      <c r="A7" s="141"/>
      <c r="B7" s="132"/>
      <c r="C7" s="132">
        <v>196</v>
      </c>
      <c r="D7" s="206" t="s">
        <v>94</v>
      </c>
      <c r="E7" s="158" t="s">
        <v>130</v>
      </c>
      <c r="F7" s="132">
        <v>150</v>
      </c>
      <c r="G7" s="19">
        <v>25.34</v>
      </c>
      <c r="H7" s="20">
        <v>11.2</v>
      </c>
      <c r="I7" s="21">
        <v>29.53</v>
      </c>
      <c r="J7" s="195">
        <v>322.83</v>
      </c>
    </row>
    <row r="8" spans="1:10" s="16" customFormat="1" ht="38.25" customHeight="1" x14ac:dyDescent="0.25">
      <c r="A8" s="141"/>
      <c r="B8" s="132"/>
      <c r="C8" s="131">
        <v>114</v>
      </c>
      <c r="D8" s="180" t="s">
        <v>46</v>
      </c>
      <c r="E8" s="219" t="s">
        <v>52</v>
      </c>
      <c r="F8" s="282">
        <v>200</v>
      </c>
      <c r="G8" s="17">
        <v>0</v>
      </c>
      <c r="H8" s="15">
        <v>0</v>
      </c>
      <c r="I8" s="18">
        <v>7.27</v>
      </c>
      <c r="J8" s="192">
        <v>28.73</v>
      </c>
    </row>
    <row r="9" spans="1:10" s="16" customFormat="1" ht="38.25" customHeight="1" x14ac:dyDescent="0.25">
      <c r="A9" s="141"/>
      <c r="B9" s="132"/>
      <c r="C9" s="134">
        <v>121</v>
      </c>
      <c r="D9" s="180" t="s">
        <v>14</v>
      </c>
      <c r="E9" s="219" t="s">
        <v>51</v>
      </c>
      <c r="F9" s="282">
        <v>30</v>
      </c>
      <c r="G9" s="17">
        <v>2.25</v>
      </c>
      <c r="H9" s="15">
        <v>0.87</v>
      </c>
      <c r="I9" s="18">
        <v>14.94</v>
      </c>
      <c r="J9" s="192">
        <v>78.599999999999994</v>
      </c>
    </row>
    <row r="10" spans="1:10" s="16" customFormat="1" ht="33" customHeight="1" x14ac:dyDescent="0.25">
      <c r="A10" s="103"/>
      <c r="B10" s="132"/>
      <c r="C10" s="131"/>
      <c r="D10" s="180"/>
      <c r="E10" s="304" t="s">
        <v>20</v>
      </c>
      <c r="F10" s="309">
        <f>SUM(F6:F9)</f>
        <v>530</v>
      </c>
      <c r="G10" s="17">
        <f t="shared" ref="G10:J10" si="0">SUM(G6:G9)</f>
        <v>28.19</v>
      </c>
      <c r="H10" s="15">
        <f t="shared" si="0"/>
        <v>12.519999999999998</v>
      </c>
      <c r="I10" s="18">
        <f t="shared" si="0"/>
        <v>67.19</v>
      </c>
      <c r="J10" s="352">
        <f t="shared" si="0"/>
        <v>500.65999999999997</v>
      </c>
    </row>
    <row r="11" spans="1:10" s="16" customFormat="1" ht="38.25" customHeight="1" thickBot="1" x14ac:dyDescent="0.3">
      <c r="A11" s="103"/>
      <c r="B11" s="132"/>
      <c r="C11" s="345"/>
      <c r="D11" s="690"/>
      <c r="E11" s="347" t="s">
        <v>21</v>
      </c>
      <c r="F11" s="348"/>
      <c r="G11" s="349"/>
      <c r="H11" s="68"/>
      <c r="I11" s="350"/>
      <c r="J11" s="351">
        <f>J10/23.5</f>
        <v>21.304680851063829</v>
      </c>
    </row>
    <row r="12" spans="1:10" s="16" customFormat="1" ht="38.25" customHeight="1" x14ac:dyDescent="0.25">
      <c r="A12" s="143" t="s">
        <v>7</v>
      </c>
      <c r="B12" s="154"/>
      <c r="C12" s="283">
        <v>133</v>
      </c>
      <c r="D12" s="692" t="s">
        <v>19</v>
      </c>
      <c r="E12" s="693" t="s">
        <v>147</v>
      </c>
      <c r="F12" s="694">
        <v>60</v>
      </c>
      <c r="G12" s="44">
        <v>1.24</v>
      </c>
      <c r="H12" s="34">
        <v>0.21</v>
      </c>
      <c r="I12" s="45">
        <v>6.12</v>
      </c>
      <c r="J12" s="224">
        <v>31.32</v>
      </c>
    </row>
    <row r="13" spans="1:10" s="16" customFormat="1" ht="38.25" customHeight="1" x14ac:dyDescent="0.25">
      <c r="A13" s="103"/>
      <c r="B13" s="220"/>
      <c r="C13" s="133">
        <v>32</v>
      </c>
      <c r="D13" s="695" t="s">
        <v>9</v>
      </c>
      <c r="E13" s="634" t="s">
        <v>53</v>
      </c>
      <c r="F13" s="696">
        <v>200</v>
      </c>
      <c r="G13" s="211">
        <v>5.88</v>
      </c>
      <c r="H13" s="76">
        <v>8.82</v>
      </c>
      <c r="I13" s="77">
        <v>9.6</v>
      </c>
      <c r="J13" s="213">
        <v>142.19999999999999</v>
      </c>
    </row>
    <row r="14" spans="1:10" s="16" customFormat="1" ht="38.25" customHeight="1" x14ac:dyDescent="0.25">
      <c r="A14" s="103"/>
      <c r="B14" s="183" t="s">
        <v>74</v>
      </c>
      <c r="C14" s="165">
        <v>90</v>
      </c>
      <c r="D14" s="507" t="s">
        <v>10</v>
      </c>
      <c r="E14" s="521" t="s">
        <v>116</v>
      </c>
      <c r="F14" s="542">
        <v>90</v>
      </c>
      <c r="G14" s="251">
        <v>15.51</v>
      </c>
      <c r="H14" s="51">
        <v>15.07</v>
      </c>
      <c r="I14" s="69">
        <v>8.44</v>
      </c>
      <c r="J14" s="336">
        <v>232.47</v>
      </c>
    </row>
    <row r="15" spans="1:10" s="16" customFormat="1" ht="38.25" customHeight="1" x14ac:dyDescent="0.25">
      <c r="A15" s="105"/>
      <c r="B15" s="184" t="s">
        <v>75</v>
      </c>
      <c r="C15" s="166">
        <v>88</v>
      </c>
      <c r="D15" s="450" t="s">
        <v>10</v>
      </c>
      <c r="E15" s="683" t="s">
        <v>180</v>
      </c>
      <c r="F15" s="540">
        <v>90</v>
      </c>
      <c r="G15" s="339">
        <v>18</v>
      </c>
      <c r="H15" s="53">
        <v>16.5</v>
      </c>
      <c r="I15" s="70">
        <v>2.89</v>
      </c>
      <c r="J15" s="337">
        <v>232.8</v>
      </c>
    </row>
    <row r="16" spans="1:10" s="16" customFormat="1" ht="38.25" customHeight="1" x14ac:dyDescent="0.25">
      <c r="A16" s="105"/>
      <c r="B16" s="131"/>
      <c r="C16" s="127">
        <v>54</v>
      </c>
      <c r="D16" s="149" t="s">
        <v>49</v>
      </c>
      <c r="E16" s="180" t="s">
        <v>43</v>
      </c>
      <c r="F16" s="131">
        <v>150</v>
      </c>
      <c r="G16" s="275">
        <v>7.26</v>
      </c>
      <c r="H16" s="20">
        <v>4.96</v>
      </c>
      <c r="I16" s="43">
        <v>31.76</v>
      </c>
      <c r="J16" s="274">
        <v>198.84</v>
      </c>
    </row>
    <row r="17" spans="1:10" s="16" customFormat="1" ht="38.25" customHeight="1" x14ac:dyDescent="0.25">
      <c r="A17" s="105"/>
      <c r="B17" s="132"/>
      <c r="C17" s="127">
        <v>107</v>
      </c>
      <c r="D17" s="149" t="s">
        <v>18</v>
      </c>
      <c r="E17" s="369" t="s">
        <v>138</v>
      </c>
      <c r="F17" s="185">
        <v>200</v>
      </c>
      <c r="G17" s="241">
        <v>1</v>
      </c>
      <c r="H17" s="15">
        <v>0.2</v>
      </c>
      <c r="I17" s="38">
        <v>20.2</v>
      </c>
      <c r="J17" s="260">
        <v>92</v>
      </c>
    </row>
    <row r="18" spans="1:10" s="16" customFormat="1" ht="38.25" customHeight="1" x14ac:dyDescent="0.25">
      <c r="A18" s="105"/>
      <c r="B18" s="131"/>
      <c r="C18" s="99">
        <v>119</v>
      </c>
      <c r="D18" s="149" t="s">
        <v>14</v>
      </c>
      <c r="E18" s="180" t="s">
        <v>55</v>
      </c>
      <c r="F18" s="185">
        <v>20</v>
      </c>
      <c r="G18" s="241">
        <v>1.52</v>
      </c>
      <c r="H18" s="15">
        <v>0.16</v>
      </c>
      <c r="I18" s="38">
        <v>9.84</v>
      </c>
      <c r="J18" s="260">
        <v>47</v>
      </c>
    </row>
    <row r="19" spans="1:10" s="16" customFormat="1" ht="38.25" customHeight="1" x14ac:dyDescent="0.25">
      <c r="A19" s="105"/>
      <c r="B19" s="131"/>
      <c r="C19" s="127">
        <v>120</v>
      </c>
      <c r="D19" s="149" t="s">
        <v>15</v>
      </c>
      <c r="E19" s="180" t="s">
        <v>47</v>
      </c>
      <c r="F19" s="132">
        <v>20</v>
      </c>
      <c r="G19" s="19">
        <v>1.32</v>
      </c>
      <c r="H19" s="20">
        <v>0.24</v>
      </c>
      <c r="I19" s="21">
        <v>8.0399999999999991</v>
      </c>
      <c r="J19" s="273">
        <v>39.6</v>
      </c>
    </row>
    <row r="20" spans="1:10" s="16" customFormat="1" ht="38.25" customHeight="1" x14ac:dyDescent="0.25">
      <c r="A20" s="105"/>
      <c r="B20" s="820"/>
      <c r="C20" s="183"/>
      <c r="D20" s="674"/>
      <c r="E20" s="302" t="s">
        <v>20</v>
      </c>
      <c r="F20" s="496">
        <f>F12+F13+F14+F16+F17+F18+F19</f>
        <v>740</v>
      </c>
      <c r="G20" s="201">
        <f t="shared" ref="G20:J20" si="1">G12+G13+G14+G16+G17+G18+G19</f>
        <v>33.730000000000004</v>
      </c>
      <c r="H20" s="22">
        <f t="shared" si="1"/>
        <v>29.66</v>
      </c>
      <c r="I20" s="59">
        <f t="shared" si="1"/>
        <v>94</v>
      </c>
      <c r="J20" s="165">
        <f t="shared" si="1"/>
        <v>783.43000000000006</v>
      </c>
    </row>
    <row r="21" spans="1:10" s="16" customFormat="1" ht="38.25" customHeight="1" x14ac:dyDescent="0.25">
      <c r="A21" s="105"/>
      <c r="B21" s="821"/>
      <c r="C21" s="406"/>
      <c r="D21" s="697"/>
      <c r="E21" s="303" t="s">
        <v>20</v>
      </c>
      <c r="F21" s="494">
        <f>F12+F13+F15+F16+F17+F18+F19</f>
        <v>740</v>
      </c>
      <c r="G21" s="306">
        <f t="shared" ref="G21:J21" si="2">G12+G13+G15+G16+G17+G18+G19</f>
        <v>36.220000000000006</v>
      </c>
      <c r="H21" s="52">
        <f t="shared" si="2"/>
        <v>31.09</v>
      </c>
      <c r="I21" s="71">
        <f t="shared" si="2"/>
        <v>88.450000000000017</v>
      </c>
      <c r="J21" s="457">
        <f t="shared" si="2"/>
        <v>783.76</v>
      </c>
    </row>
    <row r="22" spans="1:10" s="16" customFormat="1" ht="38.25" customHeight="1" x14ac:dyDescent="0.25">
      <c r="A22" s="105"/>
      <c r="B22" s="820"/>
      <c r="C22" s="367"/>
      <c r="D22" s="698"/>
      <c r="E22" s="302" t="s">
        <v>21</v>
      </c>
      <c r="F22" s="499"/>
      <c r="G22" s="201"/>
      <c r="H22" s="22"/>
      <c r="I22" s="59"/>
      <c r="J22" s="503">
        <f>J20/23.5</f>
        <v>33.337446808510641</v>
      </c>
    </row>
    <row r="23" spans="1:10" s="16" customFormat="1" ht="38.25" customHeight="1" thickBot="1" x14ac:dyDescent="0.3">
      <c r="A23" s="264"/>
      <c r="B23" s="822"/>
      <c r="C23" s="534"/>
      <c r="D23" s="699"/>
      <c r="E23" s="555" t="s">
        <v>21</v>
      </c>
      <c r="F23" s="700"/>
      <c r="G23" s="702"/>
      <c r="H23" s="703"/>
      <c r="I23" s="704"/>
      <c r="J23" s="438">
        <f>J21/23.5</f>
        <v>33.351489361702129</v>
      </c>
    </row>
    <row r="24" spans="1:10" x14ac:dyDescent="0.25">
      <c r="A24" s="9"/>
      <c r="C24" s="31"/>
      <c r="D24" s="2"/>
      <c r="E24" s="2"/>
      <c r="F24" s="2"/>
      <c r="G24" s="10"/>
      <c r="H24" s="9"/>
      <c r="I24" s="2"/>
      <c r="J24" s="12"/>
    </row>
    <row r="25" spans="1:10" x14ac:dyDescent="0.25">
      <c r="A25" s="636" t="s">
        <v>143</v>
      </c>
      <c r="B25" s="829"/>
      <c r="C25" s="637"/>
      <c r="D25" s="638"/>
      <c r="E25" s="28"/>
      <c r="F25" s="2"/>
      <c r="G25" s="9"/>
      <c r="H25" s="9"/>
      <c r="I25" s="2"/>
      <c r="J25" s="2"/>
    </row>
    <row r="26" spans="1:10" x14ac:dyDescent="0.25">
      <c r="A26" s="639" t="s">
        <v>67</v>
      </c>
      <c r="B26" s="825"/>
      <c r="C26" s="640"/>
      <c r="D26" s="640"/>
      <c r="G26" s="9"/>
      <c r="H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ht="18.75" x14ac:dyDescent="0.25">
      <c r="D30" s="11"/>
      <c r="E30" s="25"/>
      <c r="F30" s="26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  <row r="37" spans="4:9" x14ac:dyDescent="0.25">
      <c r="D37" s="11"/>
      <c r="E37" s="11"/>
      <c r="F37" s="11"/>
      <c r="G37" s="11"/>
      <c r="H37" s="11"/>
      <c r="I37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J36"/>
  <sheetViews>
    <sheetView zoomScale="70" zoomScaleNormal="70" workbookViewId="0">
      <selection activeCell="D7" sqref="D7"/>
    </sheetView>
  </sheetViews>
  <sheetFormatPr defaultRowHeight="15" x14ac:dyDescent="0.25"/>
  <cols>
    <col min="1" max="2" width="16.8554687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1.140625" bestFit="1" customWidth="1"/>
    <col min="8" max="8" width="11.28515625" customWidth="1"/>
    <col min="9" max="9" width="14.28515625" customWidth="1"/>
    <col min="10" max="10" width="20.7109375" customWidth="1"/>
  </cols>
  <sheetData>
    <row r="2" spans="1:10" ht="23.25" x14ac:dyDescent="0.35">
      <c r="A2" s="6" t="s">
        <v>1</v>
      </c>
      <c r="B2" s="6"/>
      <c r="C2" s="8" t="s">
        <v>207</v>
      </c>
      <c r="D2" s="6"/>
      <c r="E2" s="6"/>
      <c r="G2" s="6"/>
      <c r="J2" s="8"/>
    </row>
    <row r="3" spans="1:10" ht="15.75" thickBot="1" x14ac:dyDescent="0.3">
      <c r="A3" s="1"/>
      <c r="B3" s="1"/>
      <c r="C3" s="3"/>
      <c r="D3" s="1"/>
      <c r="E3" s="1"/>
      <c r="F3" s="1"/>
      <c r="G3" s="1"/>
      <c r="H3" s="1"/>
      <c r="I3" s="1"/>
      <c r="J3" s="1"/>
    </row>
    <row r="4" spans="1:10" s="16" customFormat="1" ht="21.75" customHeight="1" thickBot="1" x14ac:dyDescent="0.3">
      <c r="A4" s="139"/>
      <c r="B4" s="139"/>
      <c r="C4" s="643" t="s">
        <v>39</v>
      </c>
      <c r="D4" s="705"/>
      <c r="E4" s="706"/>
      <c r="F4" s="642"/>
      <c r="G4" s="980" t="s">
        <v>22</v>
      </c>
      <c r="H4" s="981"/>
      <c r="I4" s="982"/>
      <c r="J4" s="707" t="s">
        <v>23</v>
      </c>
    </row>
    <row r="5" spans="1:10" s="16" customFormat="1" ht="28.5" customHeight="1" thickBot="1" x14ac:dyDescent="0.3">
      <c r="A5" s="140" t="s">
        <v>0</v>
      </c>
      <c r="B5" s="561"/>
      <c r="C5" s="257" t="s">
        <v>40</v>
      </c>
      <c r="D5" s="708" t="s">
        <v>41</v>
      </c>
      <c r="E5" s="257" t="s">
        <v>38</v>
      </c>
      <c r="F5" s="495" t="s">
        <v>26</v>
      </c>
      <c r="G5" s="495" t="s">
        <v>27</v>
      </c>
      <c r="H5" s="488" t="s">
        <v>28</v>
      </c>
      <c r="I5" s="495" t="s">
        <v>29</v>
      </c>
      <c r="J5" s="709" t="s">
        <v>30</v>
      </c>
    </row>
    <row r="6" spans="1:10" s="16" customFormat="1" ht="28.5" customHeight="1" x14ac:dyDescent="0.25">
      <c r="A6" s="139"/>
      <c r="B6" s="78"/>
      <c r="C6" s="563">
        <v>1</v>
      </c>
      <c r="D6" s="394" t="s">
        <v>19</v>
      </c>
      <c r="E6" s="650" t="s">
        <v>12</v>
      </c>
      <c r="F6" s="526">
        <v>20</v>
      </c>
      <c r="G6" s="266">
        <v>4.6399999999999997</v>
      </c>
      <c r="H6" s="36">
        <v>5.9</v>
      </c>
      <c r="I6" s="37">
        <v>0</v>
      </c>
      <c r="J6" s="316">
        <v>72.8</v>
      </c>
    </row>
    <row r="7" spans="1:10" s="16" customFormat="1" ht="39" customHeight="1" x14ac:dyDescent="0.25">
      <c r="A7" s="103" t="s">
        <v>6</v>
      </c>
      <c r="B7" s="148"/>
      <c r="C7" s="557">
        <v>80</v>
      </c>
      <c r="D7" s="150" t="s">
        <v>10</v>
      </c>
      <c r="E7" s="321" t="s">
        <v>99</v>
      </c>
      <c r="F7" s="228">
        <v>90</v>
      </c>
      <c r="G7" s="241">
        <v>14.84</v>
      </c>
      <c r="H7" s="15">
        <v>12.69</v>
      </c>
      <c r="I7" s="38">
        <v>4.46</v>
      </c>
      <c r="J7" s="260">
        <v>191.87</v>
      </c>
    </row>
    <row r="8" spans="1:10" s="16" customFormat="1" ht="39" customHeight="1" x14ac:dyDescent="0.25">
      <c r="A8" s="103"/>
      <c r="B8" s="148"/>
      <c r="C8" s="146">
        <v>65</v>
      </c>
      <c r="D8" s="322" t="s">
        <v>64</v>
      </c>
      <c r="E8" s="322" t="s">
        <v>54</v>
      </c>
      <c r="F8" s="133">
        <v>150</v>
      </c>
      <c r="G8" s="242">
        <v>6.76</v>
      </c>
      <c r="H8" s="13">
        <v>3.93</v>
      </c>
      <c r="I8" s="40">
        <v>41.29</v>
      </c>
      <c r="J8" s="99">
        <v>227.48</v>
      </c>
    </row>
    <row r="9" spans="1:10" s="16" customFormat="1" ht="39" customHeight="1" x14ac:dyDescent="0.25">
      <c r="A9" s="103"/>
      <c r="B9" s="148"/>
      <c r="C9" s="557">
        <v>160</v>
      </c>
      <c r="D9" s="322" t="s">
        <v>63</v>
      </c>
      <c r="E9" s="634" t="s">
        <v>104</v>
      </c>
      <c r="F9" s="635">
        <v>200</v>
      </c>
      <c r="G9" s="241">
        <v>0.06</v>
      </c>
      <c r="H9" s="15">
        <v>0</v>
      </c>
      <c r="I9" s="38">
        <v>19.25</v>
      </c>
      <c r="J9" s="260">
        <v>76.95</v>
      </c>
    </row>
    <row r="10" spans="1:10" s="16" customFormat="1" ht="39" customHeight="1" x14ac:dyDescent="0.25">
      <c r="A10" s="103"/>
      <c r="B10" s="148"/>
      <c r="C10" s="147">
        <v>119</v>
      </c>
      <c r="D10" s="149" t="s">
        <v>14</v>
      </c>
      <c r="E10" s="149" t="s">
        <v>55</v>
      </c>
      <c r="F10" s="185">
        <v>20</v>
      </c>
      <c r="G10" s="241">
        <v>1.52</v>
      </c>
      <c r="H10" s="15">
        <v>0.16</v>
      </c>
      <c r="I10" s="38">
        <v>9.84</v>
      </c>
      <c r="J10" s="260">
        <v>47</v>
      </c>
    </row>
    <row r="11" spans="1:10" s="16" customFormat="1" ht="39" customHeight="1" x14ac:dyDescent="0.25">
      <c r="A11" s="103"/>
      <c r="B11" s="148"/>
      <c r="C11" s="145">
        <v>120</v>
      </c>
      <c r="D11" s="149" t="s">
        <v>15</v>
      </c>
      <c r="E11" s="149" t="s">
        <v>47</v>
      </c>
      <c r="F11" s="131">
        <v>20</v>
      </c>
      <c r="G11" s="241">
        <v>1.32</v>
      </c>
      <c r="H11" s="15">
        <v>0.24</v>
      </c>
      <c r="I11" s="38">
        <v>8.0399999999999991</v>
      </c>
      <c r="J11" s="261">
        <v>39.6</v>
      </c>
    </row>
    <row r="12" spans="1:10" s="16" customFormat="1" ht="39" customHeight="1" x14ac:dyDescent="0.25">
      <c r="A12" s="103"/>
      <c r="B12" s="148"/>
      <c r="C12" s="557"/>
      <c r="D12" s="150"/>
      <c r="E12" s="304" t="s">
        <v>20</v>
      </c>
      <c r="F12" s="269">
        <f>F6+F7+F8+F9+F10+F11</f>
        <v>500</v>
      </c>
      <c r="G12" s="275">
        <f t="shared" ref="G12:J12" si="0">G6+G7+G8+G9+G10+G11</f>
        <v>29.14</v>
      </c>
      <c r="H12" s="20">
        <f t="shared" si="0"/>
        <v>22.919999999999998</v>
      </c>
      <c r="I12" s="43">
        <f t="shared" si="0"/>
        <v>82.88</v>
      </c>
      <c r="J12" s="323">
        <f t="shared" si="0"/>
        <v>655.7</v>
      </c>
    </row>
    <row r="13" spans="1:10" s="16" customFormat="1" ht="39" customHeight="1" thickBot="1" x14ac:dyDescent="0.3">
      <c r="A13" s="325"/>
      <c r="B13" s="631"/>
      <c r="C13" s="268"/>
      <c r="D13" s="256"/>
      <c r="E13" s="347" t="s">
        <v>21</v>
      </c>
      <c r="F13" s="135"/>
      <c r="G13" s="248"/>
      <c r="H13" s="152"/>
      <c r="I13" s="153"/>
      <c r="J13" s="324">
        <f>J12/23.5</f>
        <v>27.902127659574472</v>
      </c>
    </row>
    <row r="14" spans="1:10" s="16" customFormat="1" ht="39" customHeight="1" x14ac:dyDescent="0.25">
      <c r="A14" s="119" t="s">
        <v>7</v>
      </c>
      <c r="B14" s="119"/>
      <c r="C14" s="399">
        <v>25</v>
      </c>
      <c r="D14" s="272" t="s">
        <v>19</v>
      </c>
      <c r="E14" s="346" t="s">
        <v>50</v>
      </c>
      <c r="F14" s="364">
        <v>150</v>
      </c>
      <c r="G14" s="44">
        <v>0.6</v>
      </c>
      <c r="H14" s="34">
        <v>0.45</v>
      </c>
      <c r="I14" s="45">
        <v>15.45</v>
      </c>
      <c r="J14" s="194">
        <v>70.5</v>
      </c>
    </row>
    <row r="15" spans="1:10" s="16" customFormat="1" ht="39" customHeight="1" x14ac:dyDescent="0.25">
      <c r="A15" s="850"/>
      <c r="B15" s="148"/>
      <c r="C15" s="146">
        <v>37</v>
      </c>
      <c r="D15" s="149" t="s">
        <v>9</v>
      </c>
      <c r="E15" s="175" t="s">
        <v>56</v>
      </c>
      <c r="F15" s="185">
        <v>200</v>
      </c>
      <c r="G15" s="242">
        <v>5.78</v>
      </c>
      <c r="H15" s="13">
        <v>5.5</v>
      </c>
      <c r="I15" s="40">
        <v>10.8</v>
      </c>
      <c r="J15" s="99">
        <v>115.7</v>
      </c>
    </row>
    <row r="16" spans="1:10" s="16" customFormat="1" ht="39" customHeight="1" x14ac:dyDescent="0.25">
      <c r="A16" s="105"/>
      <c r="B16" s="849"/>
      <c r="C16" s="146">
        <v>75</v>
      </c>
      <c r="D16" s="695" t="s">
        <v>10</v>
      </c>
      <c r="E16" s="634" t="s">
        <v>65</v>
      </c>
      <c r="F16" s="696">
        <v>90</v>
      </c>
      <c r="G16" s="328">
        <v>12.86</v>
      </c>
      <c r="H16" s="29">
        <v>1.65</v>
      </c>
      <c r="I16" s="30">
        <v>4.9400000000000004</v>
      </c>
      <c r="J16" s="327">
        <v>84.8</v>
      </c>
    </row>
    <row r="17" spans="1:10" s="16" customFormat="1" ht="39" customHeight="1" x14ac:dyDescent="0.25">
      <c r="A17" s="105"/>
      <c r="B17" s="849"/>
      <c r="C17" s="146">
        <v>53</v>
      </c>
      <c r="D17" s="695" t="s">
        <v>64</v>
      </c>
      <c r="E17" s="322" t="s">
        <v>60</v>
      </c>
      <c r="F17" s="97">
        <v>150</v>
      </c>
      <c r="G17" s="72">
        <v>3.34</v>
      </c>
      <c r="H17" s="13">
        <v>4.91</v>
      </c>
      <c r="I17" s="23">
        <v>33.93</v>
      </c>
      <c r="J17" s="134">
        <v>191.49</v>
      </c>
    </row>
    <row r="18" spans="1:10" s="16" customFormat="1" ht="39" customHeight="1" x14ac:dyDescent="0.25">
      <c r="A18" s="105"/>
      <c r="B18" s="849"/>
      <c r="C18" s="557">
        <v>104</v>
      </c>
      <c r="D18" s="322" t="s">
        <v>18</v>
      </c>
      <c r="E18" s="711" t="s">
        <v>156</v>
      </c>
      <c r="F18" s="635">
        <v>200</v>
      </c>
      <c r="G18" s="241">
        <v>0</v>
      </c>
      <c r="H18" s="15">
        <v>0</v>
      </c>
      <c r="I18" s="38">
        <v>14.16</v>
      </c>
      <c r="J18" s="260">
        <v>55.48</v>
      </c>
    </row>
    <row r="19" spans="1:10" s="16" customFormat="1" ht="39" customHeight="1" x14ac:dyDescent="0.25">
      <c r="A19" s="105"/>
      <c r="B19" s="849"/>
      <c r="C19" s="147">
        <v>119</v>
      </c>
      <c r="D19" s="180" t="s">
        <v>14</v>
      </c>
      <c r="E19" s="149" t="s">
        <v>55</v>
      </c>
      <c r="F19" s="127">
        <v>45</v>
      </c>
      <c r="G19" s="17">
        <v>3.42</v>
      </c>
      <c r="H19" s="15">
        <v>0.36</v>
      </c>
      <c r="I19" s="18">
        <v>22.14</v>
      </c>
      <c r="J19" s="192">
        <v>105.75</v>
      </c>
    </row>
    <row r="20" spans="1:10" s="16" customFormat="1" ht="39" customHeight="1" x14ac:dyDescent="0.25">
      <c r="A20" s="105"/>
      <c r="B20" s="849"/>
      <c r="C20" s="145">
        <v>120</v>
      </c>
      <c r="D20" s="180" t="s">
        <v>15</v>
      </c>
      <c r="E20" s="149" t="s">
        <v>47</v>
      </c>
      <c r="F20" s="131">
        <v>40</v>
      </c>
      <c r="G20" s="241">
        <v>2.64</v>
      </c>
      <c r="H20" s="15">
        <v>0.48</v>
      </c>
      <c r="I20" s="38">
        <v>16.079999999999998</v>
      </c>
      <c r="J20" s="199">
        <v>79.2</v>
      </c>
    </row>
    <row r="21" spans="1:10" s="16" customFormat="1" ht="39" customHeight="1" x14ac:dyDescent="0.25">
      <c r="A21" s="105"/>
      <c r="B21" s="849"/>
      <c r="C21" s="777"/>
      <c r="D21" s="652"/>
      <c r="E21" s="304" t="s">
        <v>20</v>
      </c>
      <c r="F21" s="309">
        <f>SUM(F14:F20)</f>
        <v>875</v>
      </c>
      <c r="G21" s="24">
        <f t="shared" ref="G21:I21" si="1">SUM(G14:G20)</f>
        <v>28.64</v>
      </c>
      <c r="H21" s="14">
        <f t="shared" si="1"/>
        <v>13.35</v>
      </c>
      <c r="I21" s="123">
        <f t="shared" si="1"/>
        <v>117.5</v>
      </c>
      <c r="J21" s="308">
        <f>SUM(J14:J20)</f>
        <v>702.92000000000007</v>
      </c>
    </row>
    <row r="22" spans="1:10" s="16" customFormat="1" ht="39" customHeight="1" thickBot="1" x14ac:dyDescent="0.3">
      <c r="A22" s="264"/>
      <c r="B22" s="363"/>
      <c r="C22" s="778"/>
      <c r="D22" s="655"/>
      <c r="E22" s="347" t="s">
        <v>21</v>
      </c>
      <c r="F22" s="655"/>
      <c r="G22" s="660"/>
      <c r="H22" s="661"/>
      <c r="I22" s="712"/>
      <c r="J22" s="577">
        <f>J21/23.5</f>
        <v>29.911489361702131</v>
      </c>
    </row>
    <row r="23" spans="1:10" x14ac:dyDescent="0.25">
      <c r="A23" s="2"/>
      <c r="B23" s="2"/>
      <c r="C23" s="4"/>
      <c r="D23" s="2"/>
      <c r="E23" s="2"/>
      <c r="F23" s="2"/>
      <c r="G23" s="10"/>
      <c r="H23" s="9"/>
      <c r="I23" s="2"/>
      <c r="J23" s="12"/>
    </row>
    <row r="24" spans="1:10" ht="18.75" x14ac:dyDescent="0.25">
      <c r="D24" s="11"/>
      <c r="E24" s="25"/>
      <c r="F24" s="26"/>
      <c r="G24" s="9"/>
      <c r="H24" s="11"/>
      <c r="I24" s="11"/>
    </row>
    <row r="25" spans="1:10" ht="18.75" x14ac:dyDescent="0.25">
      <c r="D25" s="11"/>
      <c r="E25" s="25"/>
      <c r="F25" s="26"/>
      <c r="G25" s="11"/>
      <c r="H25" s="11"/>
      <c r="I25" s="11"/>
    </row>
    <row r="26" spans="1:10" ht="18.75" x14ac:dyDescent="0.25">
      <c r="D26" s="11"/>
      <c r="E26" s="25"/>
      <c r="F26" s="26"/>
      <c r="G26" s="11"/>
      <c r="H26" s="11"/>
      <c r="I26" s="11"/>
    </row>
    <row r="27" spans="1:10" ht="18.75" x14ac:dyDescent="0.25">
      <c r="D27" s="11"/>
      <c r="E27" s="25"/>
      <c r="F27" s="26"/>
      <c r="G27" s="11"/>
      <c r="H27" s="11"/>
      <c r="I27" s="11"/>
    </row>
    <row r="28" spans="1:10" ht="18.75" x14ac:dyDescent="0.25">
      <c r="D28" s="11"/>
      <c r="E28" s="25"/>
      <c r="F28" s="26"/>
      <c r="G28" s="11"/>
      <c r="H28" s="11"/>
      <c r="I28" s="11"/>
    </row>
    <row r="29" spans="1:10" ht="18.75" x14ac:dyDescent="0.25">
      <c r="D29" s="11"/>
      <c r="E29" s="25"/>
      <c r="F29" s="26"/>
      <c r="G29" s="11"/>
      <c r="H29" s="11"/>
      <c r="I29" s="11"/>
    </row>
    <row r="30" spans="1:10" x14ac:dyDescent="0.25">
      <c r="D30" s="11"/>
      <c r="E30" s="11"/>
      <c r="F30" s="11"/>
      <c r="G30" s="11"/>
      <c r="H30" s="11"/>
      <c r="I30" s="11"/>
    </row>
    <row r="31" spans="1:10" x14ac:dyDescent="0.25">
      <c r="D31" s="11"/>
      <c r="E31" s="11"/>
      <c r="F31" s="11"/>
      <c r="G31" s="11"/>
      <c r="H31" s="11"/>
      <c r="I31" s="11"/>
    </row>
    <row r="32" spans="1:10" x14ac:dyDescent="0.25">
      <c r="D32" s="11"/>
      <c r="E32" s="11"/>
      <c r="F32" s="11"/>
      <c r="G32" s="11"/>
      <c r="H32" s="11"/>
      <c r="I32" s="11"/>
    </row>
    <row r="33" spans="4:9" x14ac:dyDescent="0.25">
      <c r="D33" s="11"/>
      <c r="E33" s="11"/>
      <c r="F33" s="11"/>
      <c r="G33" s="11"/>
      <c r="H33" s="11"/>
      <c r="I33" s="11"/>
    </row>
    <row r="34" spans="4:9" x14ac:dyDescent="0.25">
      <c r="D34" s="11"/>
      <c r="E34" s="11"/>
      <c r="F34" s="11"/>
      <c r="G34" s="11"/>
      <c r="H34" s="11"/>
      <c r="I34" s="11"/>
    </row>
    <row r="35" spans="4:9" x14ac:dyDescent="0.25">
      <c r="D35" s="11"/>
      <c r="E35" s="11"/>
      <c r="F35" s="11"/>
      <c r="G35" s="11"/>
      <c r="H35" s="11"/>
      <c r="I35" s="11"/>
    </row>
    <row r="36" spans="4:9" x14ac:dyDescent="0.25">
      <c r="D36" s="11"/>
      <c r="E36" s="11"/>
      <c r="F36" s="11"/>
      <c r="G36" s="11"/>
      <c r="H36" s="11"/>
      <c r="I36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A36"/>
  <sheetViews>
    <sheetView zoomScale="80" zoomScaleNormal="80" workbookViewId="0">
      <selection activeCell="G5" sqref="G5"/>
    </sheetView>
  </sheetViews>
  <sheetFormatPr defaultRowHeight="15" x14ac:dyDescent="0.25"/>
  <cols>
    <col min="1" max="1" width="16.85546875" customWidth="1"/>
    <col min="2" max="2" width="14.7109375" style="5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2.85546875" customWidth="1"/>
    <col min="11" max="11" width="20.7109375" customWidth="1"/>
  </cols>
  <sheetData>
    <row r="2" spans="1:27" ht="23.25" x14ac:dyDescent="0.35">
      <c r="A2" s="6" t="s">
        <v>1</v>
      </c>
      <c r="C2" s="7"/>
      <c r="D2" s="6" t="s">
        <v>3</v>
      </c>
      <c r="E2" s="6"/>
      <c r="F2" s="8" t="s">
        <v>2</v>
      </c>
      <c r="G2" s="7">
        <v>6</v>
      </c>
      <c r="H2" s="6"/>
      <c r="K2" s="8"/>
    </row>
    <row r="3" spans="1:27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27" s="16" customFormat="1" ht="21.75" customHeight="1" thickBot="1" x14ac:dyDescent="0.3">
      <c r="A4" s="139"/>
      <c r="B4" s="116"/>
      <c r="C4" s="773" t="s">
        <v>39</v>
      </c>
      <c r="D4" s="713"/>
      <c r="E4" s="706"/>
      <c r="F4" s="643"/>
      <c r="G4" s="642"/>
      <c r="H4" s="741" t="s">
        <v>22</v>
      </c>
      <c r="I4" s="648"/>
      <c r="J4" s="781"/>
      <c r="K4" s="648" t="s">
        <v>23</v>
      </c>
    </row>
    <row r="5" spans="1:27" s="16" customFormat="1" ht="28.5" customHeight="1" thickBot="1" x14ac:dyDescent="0.3">
      <c r="A5" s="140" t="s">
        <v>0</v>
      </c>
      <c r="B5" s="117"/>
      <c r="C5" s="764" t="s">
        <v>40</v>
      </c>
      <c r="D5" s="688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27" s="16" customFormat="1" ht="19.5" customHeight="1" x14ac:dyDescent="0.25">
      <c r="A6" s="143" t="s">
        <v>6</v>
      </c>
      <c r="B6" s="925"/>
      <c r="C6" s="127">
        <v>24</v>
      </c>
      <c r="D6" s="710" t="s">
        <v>19</v>
      </c>
      <c r="E6" s="394" t="s">
        <v>120</v>
      </c>
      <c r="F6" s="298">
        <v>150</v>
      </c>
      <c r="G6" s="394"/>
      <c r="H6" s="35">
        <v>0.6</v>
      </c>
      <c r="I6" s="36">
        <v>0.6</v>
      </c>
      <c r="J6" s="37">
        <v>14.7</v>
      </c>
      <c r="K6" s="329">
        <v>70.5</v>
      </c>
    </row>
    <row r="7" spans="1:27" s="33" customFormat="1" ht="26.25" customHeight="1" x14ac:dyDescent="0.25">
      <c r="A7" s="141"/>
      <c r="B7" s="148"/>
      <c r="C7" s="146">
        <v>66</v>
      </c>
      <c r="D7" s="695" t="s">
        <v>62</v>
      </c>
      <c r="E7" s="634" t="s">
        <v>57</v>
      </c>
      <c r="F7" s="696">
        <v>150</v>
      </c>
      <c r="G7" s="133"/>
      <c r="H7" s="17">
        <v>15.59</v>
      </c>
      <c r="I7" s="15">
        <v>16.45</v>
      </c>
      <c r="J7" s="38">
        <v>2.79</v>
      </c>
      <c r="K7" s="192">
        <v>222.36</v>
      </c>
    </row>
    <row r="8" spans="1:27" s="16" customFormat="1" ht="26.25" customHeight="1" x14ac:dyDescent="0.25">
      <c r="A8" s="103"/>
      <c r="B8" s="926" t="s">
        <v>74</v>
      </c>
      <c r="C8" s="496">
        <v>161</v>
      </c>
      <c r="D8" s="176" t="s">
        <v>63</v>
      </c>
      <c r="E8" s="160" t="s">
        <v>196</v>
      </c>
      <c r="F8" s="165">
        <v>200</v>
      </c>
      <c r="G8" s="507"/>
      <c r="H8" s="56">
        <v>6.28</v>
      </c>
      <c r="I8" s="57">
        <v>4.75</v>
      </c>
      <c r="J8" s="58">
        <v>19.59</v>
      </c>
      <c r="K8" s="493">
        <v>130.79</v>
      </c>
    </row>
    <row r="9" spans="1:27" s="16" customFormat="1" ht="26.25" customHeight="1" x14ac:dyDescent="0.25">
      <c r="A9" s="103"/>
      <c r="B9" s="927" t="s">
        <v>76</v>
      </c>
      <c r="C9" s="579">
        <v>116</v>
      </c>
      <c r="D9" s="177" t="s">
        <v>63</v>
      </c>
      <c r="E9" s="162" t="s">
        <v>93</v>
      </c>
      <c r="F9" s="166">
        <v>200</v>
      </c>
      <c r="G9" s="450"/>
      <c r="H9" s="860">
        <v>3.28</v>
      </c>
      <c r="I9" s="61">
        <v>2.56</v>
      </c>
      <c r="J9" s="108">
        <v>11.81</v>
      </c>
      <c r="K9" s="861">
        <v>83.43</v>
      </c>
    </row>
    <row r="10" spans="1:27" s="16" customFormat="1" ht="26.25" customHeight="1" x14ac:dyDescent="0.25">
      <c r="A10" s="103"/>
      <c r="B10" s="928"/>
      <c r="C10" s="147">
        <v>121</v>
      </c>
      <c r="D10" s="180" t="s">
        <v>14</v>
      </c>
      <c r="E10" s="219" t="s">
        <v>51</v>
      </c>
      <c r="F10" s="696">
        <v>40</v>
      </c>
      <c r="G10" s="133"/>
      <c r="H10" s="17">
        <v>3</v>
      </c>
      <c r="I10" s="15">
        <v>1.1599999999999999</v>
      </c>
      <c r="J10" s="38">
        <v>19.920000000000002</v>
      </c>
      <c r="K10" s="192">
        <v>104.8</v>
      </c>
    </row>
    <row r="11" spans="1:27" s="16" customFormat="1" ht="26.25" customHeight="1" x14ac:dyDescent="0.25">
      <c r="A11" s="103"/>
      <c r="B11" s="926" t="s">
        <v>74</v>
      </c>
      <c r="C11" s="863"/>
      <c r="D11" s="674"/>
      <c r="E11" s="302" t="s">
        <v>20</v>
      </c>
      <c r="F11" s="929">
        <f>F6+F7+F8+F10</f>
        <v>540</v>
      </c>
      <c r="G11" s="930"/>
      <c r="H11" s="931">
        <f t="shared" ref="H11:K11" si="0">H6+H7+H8+H10</f>
        <v>25.470000000000002</v>
      </c>
      <c r="I11" s="932">
        <f t="shared" si="0"/>
        <v>22.96</v>
      </c>
      <c r="J11" s="933">
        <f t="shared" si="0"/>
        <v>57</v>
      </c>
      <c r="K11" s="930">
        <f t="shared" si="0"/>
        <v>528.44999999999993</v>
      </c>
    </row>
    <row r="12" spans="1:27" s="16" customFormat="1" ht="26.25" customHeight="1" x14ac:dyDescent="0.25">
      <c r="A12" s="103"/>
      <c r="B12" s="927" t="s">
        <v>76</v>
      </c>
      <c r="C12" s="862"/>
      <c r="D12" s="512"/>
      <c r="E12" s="303" t="s">
        <v>20</v>
      </c>
      <c r="F12" s="934">
        <f>F6+F7+F9+F10</f>
        <v>540</v>
      </c>
      <c r="G12" s="935"/>
      <c r="H12" s="936">
        <f t="shared" ref="H12:K12" si="1">H6+H7+H9+H10</f>
        <v>22.470000000000002</v>
      </c>
      <c r="I12" s="937">
        <f t="shared" si="1"/>
        <v>20.77</v>
      </c>
      <c r="J12" s="938">
        <f t="shared" si="1"/>
        <v>49.22</v>
      </c>
      <c r="K12" s="935">
        <f t="shared" si="1"/>
        <v>481.09000000000003</v>
      </c>
    </row>
    <row r="13" spans="1:27" s="16" customFormat="1" ht="23.25" customHeight="1" x14ac:dyDescent="0.25">
      <c r="A13" s="103"/>
      <c r="B13" s="926" t="s">
        <v>74</v>
      </c>
      <c r="C13" s="863"/>
      <c r="D13" s="674"/>
      <c r="E13" s="302" t="s">
        <v>21</v>
      </c>
      <c r="F13" s="675"/>
      <c r="G13" s="183"/>
      <c r="H13" s="56"/>
      <c r="I13" s="57"/>
      <c r="J13" s="58"/>
      <c r="K13" s="939"/>
    </row>
    <row r="14" spans="1:27" s="16" customFormat="1" ht="24" customHeight="1" thickBot="1" x14ac:dyDescent="0.3">
      <c r="A14" s="103"/>
      <c r="B14" s="927" t="s">
        <v>76</v>
      </c>
      <c r="C14" s="502"/>
      <c r="D14" s="672"/>
      <c r="E14" s="555" t="s">
        <v>21</v>
      </c>
      <c r="F14" s="167"/>
      <c r="G14" s="186"/>
      <c r="H14" s="588"/>
      <c r="I14" s="163"/>
      <c r="J14" s="164"/>
      <c r="K14" s="587"/>
    </row>
    <row r="15" spans="1:27" s="33" customFormat="1" ht="24" customHeight="1" thickBot="1" x14ac:dyDescent="0.3">
      <c r="A15" s="141"/>
      <c r="B15" s="120"/>
      <c r="C15" s="864"/>
      <c r="D15" s="865"/>
      <c r="E15" s="866" t="s">
        <v>21</v>
      </c>
      <c r="F15" s="867"/>
      <c r="G15" s="868"/>
      <c r="H15" s="869"/>
      <c r="I15" s="870"/>
      <c r="J15" s="871"/>
      <c r="K15" s="872">
        <f>K14/23.5</f>
        <v>0</v>
      </c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</row>
    <row r="16" spans="1:27" s="16" customFormat="1" ht="26.45" customHeight="1" x14ac:dyDescent="0.25">
      <c r="A16" s="143" t="s">
        <v>7</v>
      </c>
      <c r="B16" s="780"/>
      <c r="C16" s="154">
        <v>132</v>
      </c>
      <c r="D16" s="716" t="s">
        <v>19</v>
      </c>
      <c r="E16" s="693" t="s">
        <v>139</v>
      </c>
      <c r="F16" s="717">
        <v>60</v>
      </c>
      <c r="G16" s="284"/>
      <c r="H16" s="266">
        <v>0.75</v>
      </c>
      <c r="I16" s="36">
        <v>5.08</v>
      </c>
      <c r="J16" s="37">
        <v>4.9800000000000004</v>
      </c>
      <c r="K16" s="316">
        <v>68.55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</row>
    <row r="17" spans="1:27" s="16" customFormat="1" ht="26.45" customHeight="1" x14ac:dyDescent="0.25">
      <c r="A17" s="103"/>
      <c r="B17" s="122"/>
      <c r="C17" s="133">
        <v>138</v>
      </c>
      <c r="D17" s="322" t="s">
        <v>9</v>
      </c>
      <c r="E17" s="634" t="s">
        <v>68</v>
      </c>
      <c r="F17" s="635">
        <v>200</v>
      </c>
      <c r="G17" s="97"/>
      <c r="H17" s="242">
        <v>6.03</v>
      </c>
      <c r="I17" s="13">
        <v>6.38</v>
      </c>
      <c r="J17" s="40">
        <v>11.17</v>
      </c>
      <c r="K17" s="99">
        <v>126.47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</row>
    <row r="18" spans="1:27" s="16" customFormat="1" ht="26.45" customHeight="1" x14ac:dyDescent="0.25">
      <c r="A18" s="105"/>
      <c r="B18" s="122"/>
      <c r="C18" s="133">
        <v>126</v>
      </c>
      <c r="D18" s="322" t="s">
        <v>10</v>
      </c>
      <c r="E18" s="634" t="s">
        <v>165</v>
      </c>
      <c r="F18" s="635">
        <v>90</v>
      </c>
      <c r="G18" s="97"/>
      <c r="H18" s="242">
        <v>18.489999999999998</v>
      </c>
      <c r="I18" s="13">
        <v>18.54</v>
      </c>
      <c r="J18" s="40">
        <v>3.59</v>
      </c>
      <c r="K18" s="99">
        <v>256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</row>
    <row r="19" spans="1:27" s="16" customFormat="1" ht="26.45" customHeight="1" x14ac:dyDescent="0.25">
      <c r="A19" s="105"/>
      <c r="B19" s="132"/>
      <c r="C19" s="557">
        <v>51</v>
      </c>
      <c r="D19" s="206" t="s">
        <v>64</v>
      </c>
      <c r="E19" s="150" t="s">
        <v>144</v>
      </c>
      <c r="F19" s="557">
        <v>150</v>
      </c>
      <c r="G19" s="169"/>
      <c r="H19" s="887">
        <v>3.33</v>
      </c>
      <c r="I19" s="888">
        <v>3.81</v>
      </c>
      <c r="J19" s="889">
        <v>26.04</v>
      </c>
      <c r="K19" s="890">
        <v>151.12</v>
      </c>
    </row>
    <row r="20" spans="1:27" s="16" customFormat="1" ht="26.45" customHeight="1" x14ac:dyDescent="0.25">
      <c r="A20" s="105"/>
      <c r="B20" s="122"/>
      <c r="C20" s="133">
        <v>101</v>
      </c>
      <c r="D20" s="322" t="s">
        <v>18</v>
      </c>
      <c r="E20" s="634" t="s">
        <v>69</v>
      </c>
      <c r="F20" s="635">
        <v>200</v>
      </c>
      <c r="G20" s="97"/>
      <c r="H20" s="241">
        <v>0.64</v>
      </c>
      <c r="I20" s="15">
        <v>0.25</v>
      </c>
      <c r="J20" s="38">
        <v>16.059999999999999</v>
      </c>
      <c r="K20" s="260">
        <v>79.849999999999994</v>
      </c>
    </row>
    <row r="21" spans="1:27" s="16" customFormat="1" ht="26.45" customHeight="1" x14ac:dyDescent="0.25">
      <c r="A21" s="105"/>
      <c r="B21" s="122"/>
      <c r="C21" s="134">
        <v>119</v>
      </c>
      <c r="D21" s="149" t="s">
        <v>14</v>
      </c>
      <c r="E21" s="149" t="s">
        <v>55</v>
      </c>
      <c r="F21" s="185">
        <v>20</v>
      </c>
      <c r="G21" s="127"/>
      <c r="H21" s="241">
        <v>1.52</v>
      </c>
      <c r="I21" s="15">
        <v>0.16</v>
      </c>
      <c r="J21" s="38">
        <v>9.84</v>
      </c>
      <c r="K21" s="260">
        <v>47</v>
      </c>
    </row>
    <row r="22" spans="1:27" s="16" customFormat="1" ht="26.45" customHeight="1" x14ac:dyDescent="0.25">
      <c r="A22" s="105"/>
      <c r="B22" s="122"/>
      <c r="C22" s="131">
        <v>120</v>
      </c>
      <c r="D22" s="149" t="s">
        <v>15</v>
      </c>
      <c r="E22" s="149" t="s">
        <v>47</v>
      </c>
      <c r="F22" s="131">
        <v>20</v>
      </c>
      <c r="G22" s="180"/>
      <c r="H22" s="241">
        <v>1.32</v>
      </c>
      <c r="I22" s="15">
        <v>0.24</v>
      </c>
      <c r="J22" s="38">
        <v>8.0399999999999991</v>
      </c>
      <c r="K22" s="261">
        <v>39.6</v>
      </c>
    </row>
    <row r="23" spans="1:27" s="16" customFormat="1" ht="26.45" customHeight="1" x14ac:dyDescent="0.25">
      <c r="A23" s="105"/>
      <c r="B23" s="122"/>
      <c r="C23" s="227"/>
      <c r="D23" s="149"/>
      <c r="E23" s="304" t="s">
        <v>20</v>
      </c>
      <c r="F23" s="311">
        <f>SUM(F16:F22)</f>
        <v>740</v>
      </c>
      <c r="G23" s="127"/>
      <c r="H23" s="200">
        <f>SUM(H16:H22)</f>
        <v>32.08</v>
      </c>
      <c r="I23" s="14">
        <f t="shared" ref="I23:J23" si="2">SUM(I16:I22)</f>
        <v>34.46</v>
      </c>
      <c r="J23" s="41">
        <f t="shared" si="2"/>
        <v>79.72</v>
      </c>
      <c r="K23" s="318">
        <f>SUM(K16:K22)</f>
        <v>768.59</v>
      </c>
    </row>
    <row r="24" spans="1:27" ht="30" customHeight="1" thickBot="1" x14ac:dyDescent="0.3">
      <c r="A24" s="264"/>
      <c r="B24" s="297"/>
      <c r="C24" s="320"/>
      <c r="D24" s="691"/>
      <c r="E24" s="347" t="s">
        <v>21</v>
      </c>
      <c r="F24" s="653"/>
      <c r="G24" s="655"/>
      <c r="H24" s="659"/>
      <c r="I24" s="661"/>
      <c r="J24" s="662"/>
      <c r="K24" s="319">
        <f>K23/23.5</f>
        <v>32.705957446808512</v>
      </c>
    </row>
    <row r="25" spans="1:27" x14ac:dyDescent="0.25">
      <c r="A25" s="2"/>
      <c r="C25" s="4"/>
      <c r="D25" s="2"/>
      <c r="E25" s="2"/>
      <c r="F25" s="2"/>
      <c r="G25" s="9"/>
      <c r="H25" s="10"/>
      <c r="I25" s="9"/>
      <c r="J25" s="2"/>
      <c r="K25" s="12"/>
    </row>
    <row r="26" spans="1:27" ht="18.75" x14ac:dyDescent="0.25">
      <c r="D26" s="11"/>
      <c r="E26" s="25"/>
      <c r="F26" s="26"/>
      <c r="G26" s="11"/>
      <c r="H26" s="11"/>
      <c r="I26" s="11"/>
      <c r="J26" s="11"/>
    </row>
    <row r="27" spans="1:27" ht="18.75" x14ac:dyDescent="0.25">
      <c r="D27" s="11"/>
      <c r="E27" s="25"/>
      <c r="F27" s="26"/>
      <c r="G27" s="11"/>
      <c r="H27" s="11"/>
      <c r="I27" s="11"/>
      <c r="J27" s="11"/>
    </row>
    <row r="28" spans="1:27" ht="18.75" x14ac:dyDescent="0.25">
      <c r="D28" s="11"/>
      <c r="E28" s="25"/>
      <c r="F28" s="26"/>
      <c r="G28" s="11"/>
      <c r="H28" s="11"/>
      <c r="I28" s="11"/>
      <c r="J28" s="11"/>
    </row>
    <row r="29" spans="1:27" ht="18.75" x14ac:dyDescent="0.25">
      <c r="D29" s="11"/>
      <c r="E29" s="25"/>
      <c r="F29" s="26"/>
      <c r="G29" s="11"/>
      <c r="H29" s="11"/>
      <c r="I29" s="11"/>
      <c r="J29" s="11"/>
    </row>
    <row r="30" spans="1:27" x14ac:dyDescent="0.25">
      <c r="D30" s="11"/>
      <c r="E30" s="11"/>
      <c r="F30" s="11"/>
      <c r="G30" s="11"/>
      <c r="H30" s="11"/>
      <c r="I30" s="11"/>
      <c r="J30" s="11"/>
    </row>
    <row r="31" spans="1:27" x14ac:dyDescent="0.25">
      <c r="D31" s="11"/>
      <c r="E31" s="11"/>
      <c r="F31" s="11"/>
      <c r="G31" s="11"/>
      <c r="H31" s="11"/>
      <c r="I31" s="11"/>
      <c r="J31" s="11"/>
    </row>
    <row r="32" spans="1:27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1"/>
  <sheetViews>
    <sheetView zoomScale="70" zoomScaleNormal="70" workbookViewId="0">
      <selection activeCell="H1" sqref="H1:H1048576"/>
    </sheetView>
  </sheetViews>
  <sheetFormatPr defaultRowHeight="15" x14ac:dyDescent="0.25"/>
  <cols>
    <col min="1" max="1" width="16.85546875" customWidth="1"/>
    <col min="2" max="2" width="13.7109375" style="5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C2" s="7"/>
      <c r="D2" s="6"/>
      <c r="E2" s="6"/>
      <c r="F2" s="983">
        <v>44991</v>
      </c>
      <c r="G2" s="983"/>
      <c r="H2" s="984"/>
      <c r="I2" s="98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116"/>
      <c r="C4" s="642" t="s">
        <v>39</v>
      </c>
      <c r="D4" s="310"/>
      <c r="E4" s="687"/>
      <c r="F4" s="643"/>
      <c r="G4" s="641"/>
      <c r="H4" s="741" t="s">
        <v>22</v>
      </c>
      <c r="I4" s="648"/>
      <c r="J4" s="781"/>
      <c r="K4" s="648" t="s">
        <v>23</v>
      </c>
    </row>
    <row r="5" spans="1:11" s="16" customFormat="1" ht="16.5" thickBot="1" x14ac:dyDescent="0.3">
      <c r="A5" s="140" t="s">
        <v>0</v>
      </c>
      <c r="B5" s="117"/>
      <c r="C5" s="96" t="s">
        <v>40</v>
      </c>
      <c r="D5" s="782" t="s">
        <v>41</v>
      </c>
      <c r="E5" s="96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649" t="s">
        <v>30</v>
      </c>
    </row>
    <row r="6" spans="1:11" s="16" customFormat="1" ht="19.5" customHeight="1" thickBot="1" x14ac:dyDescent="0.3">
      <c r="A6" s="143" t="s">
        <v>6</v>
      </c>
      <c r="B6" s="458"/>
      <c r="C6" s="459">
        <v>1</v>
      </c>
      <c r="D6" s="718" t="s">
        <v>19</v>
      </c>
      <c r="E6" s="673" t="s">
        <v>12</v>
      </c>
      <c r="F6" s="154">
        <v>15</v>
      </c>
      <c r="G6" s="945">
        <v>8.5500000000000007</v>
      </c>
      <c r="H6" s="342">
        <v>3.48</v>
      </c>
      <c r="I6" s="46">
        <v>4.43</v>
      </c>
      <c r="J6" s="47">
        <v>0</v>
      </c>
      <c r="K6" s="460">
        <v>54.6</v>
      </c>
    </row>
    <row r="7" spans="1:11" s="16" customFormat="1" ht="36" customHeight="1" x14ac:dyDescent="0.25">
      <c r="A7" s="103"/>
      <c r="B7" s="120"/>
      <c r="C7" s="98">
        <v>2</v>
      </c>
      <c r="D7" s="150" t="s">
        <v>19</v>
      </c>
      <c r="E7" s="285" t="s">
        <v>182</v>
      </c>
      <c r="F7" s="169">
        <v>10</v>
      </c>
      <c r="G7" s="154">
        <v>7.75</v>
      </c>
      <c r="H7" s="19">
        <v>0.08</v>
      </c>
      <c r="I7" s="20">
        <v>7.25</v>
      </c>
      <c r="J7" s="43">
        <v>0.13</v>
      </c>
      <c r="K7" s="417">
        <v>66.099999999999994</v>
      </c>
    </row>
    <row r="8" spans="1:11" s="16" customFormat="1" ht="39" customHeight="1" x14ac:dyDescent="0.25">
      <c r="A8" s="103"/>
      <c r="B8" s="120"/>
      <c r="C8" s="98">
        <v>320</v>
      </c>
      <c r="D8" s="150" t="s">
        <v>62</v>
      </c>
      <c r="E8" s="285" t="s">
        <v>191</v>
      </c>
      <c r="F8" s="416">
        <v>205</v>
      </c>
      <c r="G8" s="228">
        <v>28.75</v>
      </c>
      <c r="H8" s="19">
        <v>6.23</v>
      </c>
      <c r="I8" s="20">
        <v>7.14</v>
      </c>
      <c r="J8" s="43">
        <v>31.66</v>
      </c>
      <c r="K8" s="633">
        <v>215.55</v>
      </c>
    </row>
    <row r="9" spans="1:11" s="33" customFormat="1" ht="26.25" customHeight="1" x14ac:dyDescent="0.25">
      <c r="A9" s="141"/>
      <c r="B9" s="120"/>
      <c r="C9" s="170">
        <v>114</v>
      </c>
      <c r="D9" s="149" t="s">
        <v>46</v>
      </c>
      <c r="E9" s="624" t="s">
        <v>209</v>
      </c>
      <c r="F9" s="282">
        <v>200</v>
      </c>
      <c r="G9" s="185">
        <v>13.92</v>
      </c>
      <c r="H9" s="17">
        <v>3.2</v>
      </c>
      <c r="I9" s="15">
        <v>3.2</v>
      </c>
      <c r="J9" s="38">
        <v>14.6</v>
      </c>
      <c r="K9" s="260">
        <v>100.8</v>
      </c>
    </row>
    <row r="10" spans="1:11" s="33" customFormat="1" ht="26.25" customHeight="1" x14ac:dyDescent="0.25">
      <c r="A10" s="141"/>
      <c r="B10" s="120"/>
      <c r="C10" s="384">
        <v>121</v>
      </c>
      <c r="D10" s="150" t="s">
        <v>14</v>
      </c>
      <c r="E10" s="624" t="s">
        <v>51</v>
      </c>
      <c r="F10" s="282">
        <v>30</v>
      </c>
      <c r="G10" s="185">
        <v>3.6</v>
      </c>
      <c r="H10" s="17">
        <v>2.25</v>
      </c>
      <c r="I10" s="15">
        <v>0.87</v>
      </c>
      <c r="J10" s="18">
        <v>14.94</v>
      </c>
      <c r="K10" s="192">
        <v>78.599999999999994</v>
      </c>
    </row>
    <row r="11" spans="1:11" s="33" customFormat="1" ht="28.5" customHeight="1" x14ac:dyDescent="0.25">
      <c r="A11" s="141"/>
      <c r="B11" s="120"/>
      <c r="C11" s="98"/>
      <c r="D11" s="150"/>
      <c r="E11" s="295" t="s">
        <v>20</v>
      </c>
      <c r="F11" s="271">
        <f t="shared" ref="F11:K11" si="0">SUM(F6:F10)</f>
        <v>460</v>
      </c>
      <c r="G11" s="944">
        <f t="shared" si="0"/>
        <v>62.57</v>
      </c>
      <c r="H11" s="944">
        <f t="shared" si="0"/>
        <v>15.240000000000002</v>
      </c>
      <c r="I11" s="32">
        <f t="shared" si="0"/>
        <v>22.89</v>
      </c>
      <c r="J11" s="63">
        <f t="shared" si="0"/>
        <v>61.33</v>
      </c>
      <c r="K11" s="442">
        <f t="shared" si="0"/>
        <v>515.65</v>
      </c>
    </row>
    <row r="12" spans="1:11" s="33" customFormat="1" ht="28.5" customHeight="1" thickBot="1" x14ac:dyDescent="0.3">
      <c r="A12" s="141"/>
      <c r="B12" s="120"/>
      <c r="C12" s="98"/>
      <c r="D12" s="256"/>
      <c r="E12" s="295" t="s">
        <v>21</v>
      </c>
      <c r="F12" s="169"/>
      <c r="G12" s="135"/>
      <c r="H12" s="209"/>
      <c r="I12" s="152"/>
      <c r="J12" s="153"/>
      <c r="K12" s="462">
        <f>K11/23.5</f>
        <v>21.94255319148936</v>
      </c>
    </row>
    <row r="13" spans="1:11" s="16" customFormat="1" ht="33.75" customHeight="1" x14ac:dyDescent="0.25">
      <c r="A13" s="143" t="s">
        <v>7</v>
      </c>
      <c r="B13" s="119"/>
      <c r="C13" s="154">
        <v>25</v>
      </c>
      <c r="D13" s="272" t="s">
        <v>19</v>
      </c>
      <c r="E13" s="346" t="s">
        <v>50</v>
      </c>
      <c r="F13" s="364">
        <v>150</v>
      </c>
      <c r="G13" s="745"/>
      <c r="H13" s="44">
        <v>0.6</v>
      </c>
      <c r="I13" s="34">
        <v>0.45</v>
      </c>
      <c r="J13" s="45">
        <v>15.45</v>
      </c>
      <c r="K13" s="194">
        <v>70.5</v>
      </c>
    </row>
    <row r="14" spans="1:11" s="16" customFormat="1" ht="33.75" customHeight="1" x14ac:dyDescent="0.25">
      <c r="A14" s="103"/>
      <c r="B14" s="122"/>
      <c r="C14" s="97">
        <v>35</v>
      </c>
      <c r="D14" s="322" t="s">
        <v>9</v>
      </c>
      <c r="E14" s="711" t="s">
        <v>71</v>
      </c>
      <c r="F14" s="635">
        <v>200</v>
      </c>
      <c r="G14" s="743"/>
      <c r="H14" s="242">
        <v>4.91</v>
      </c>
      <c r="I14" s="13">
        <v>9.9600000000000009</v>
      </c>
      <c r="J14" s="40">
        <v>9.02</v>
      </c>
      <c r="K14" s="99">
        <v>146.41</v>
      </c>
    </row>
    <row r="15" spans="1:11" s="16" customFormat="1" ht="33.75" customHeight="1" x14ac:dyDescent="0.25">
      <c r="A15" s="105"/>
      <c r="B15" s="122"/>
      <c r="C15" s="97">
        <v>89</v>
      </c>
      <c r="D15" s="322" t="s">
        <v>10</v>
      </c>
      <c r="E15" s="711" t="s">
        <v>91</v>
      </c>
      <c r="F15" s="635">
        <v>90</v>
      </c>
      <c r="G15" s="743"/>
      <c r="H15" s="242">
        <v>18.13</v>
      </c>
      <c r="I15" s="13">
        <v>17.05</v>
      </c>
      <c r="J15" s="40">
        <v>3.69</v>
      </c>
      <c r="K15" s="99">
        <v>240.96</v>
      </c>
    </row>
    <row r="16" spans="1:11" s="16" customFormat="1" ht="33.75" customHeight="1" x14ac:dyDescent="0.25">
      <c r="A16" s="105"/>
      <c r="B16" s="122"/>
      <c r="C16" s="133">
        <v>53</v>
      </c>
      <c r="D16" s="695" t="s">
        <v>64</v>
      </c>
      <c r="E16" s="322" t="s">
        <v>60</v>
      </c>
      <c r="F16" s="97">
        <v>150</v>
      </c>
      <c r="G16" s="97"/>
      <c r="H16" s="72">
        <v>3.34</v>
      </c>
      <c r="I16" s="13">
        <v>4.91</v>
      </c>
      <c r="J16" s="23">
        <v>33.93</v>
      </c>
      <c r="K16" s="134">
        <v>191.49</v>
      </c>
    </row>
    <row r="17" spans="1:11" s="16" customFormat="1" ht="43.5" customHeight="1" x14ac:dyDescent="0.25">
      <c r="A17" s="105"/>
      <c r="B17" s="122"/>
      <c r="C17" s="213">
        <v>216</v>
      </c>
      <c r="D17" s="180" t="s">
        <v>18</v>
      </c>
      <c r="E17" s="219" t="s">
        <v>136</v>
      </c>
      <c r="F17" s="131">
        <v>200</v>
      </c>
      <c r="G17" s="170"/>
      <c r="H17" s="241">
        <v>0.25</v>
      </c>
      <c r="I17" s="15">
        <v>0</v>
      </c>
      <c r="J17" s="38">
        <v>12.73</v>
      </c>
      <c r="K17" s="192">
        <v>51.3</v>
      </c>
    </row>
    <row r="18" spans="1:11" s="16" customFormat="1" ht="33.75" customHeight="1" x14ac:dyDescent="0.25">
      <c r="A18" s="105"/>
      <c r="B18" s="122"/>
      <c r="C18" s="99">
        <v>119</v>
      </c>
      <c r="D18" s="149" t="s">
        <v>14</v>
      </c>
      <c r="E18" s="180" t="s">
        <v>55</v>
      </c>
      <c r="F18" s="185">
        <v>20</v>
      </c>
      <c r="G18" s="601"/>
      <c r="H18" s="241">
        <v>1.52</v>
      </c>
      <c r="I18" s="15">
        <v>0.16</v>
      </c>
      <c r="J18" s="38">
        <v>9.84</v>
      </c>
      <c r="K18" s="260">
        <v>47</v>
      </c>
    </row>
    <row r="19" spans="1:11" s="16" customFormat="1" ht="33.75" customHeight="1" x14ac:dyDescent="0.25">
      <c r="A19" s="105"/>
      <c r="B19" s="122"/>
      <c r="C19" s="127">
        <v>120</v>
      </c>
      <c r="D19" s="149" t="s">
        <v>15</v>
      </c>
      <c r="E19" s="180" t="s">
        <v>47</v>
      </c>
      <c r="F19" s="132">
        <v>20</v>
      </c>
      <c r="G19" s="98"/>
      <c r="H19" s="19">
        <v>1.32</v>
      </c>
      <c r="I19" s="20">
        <v>0.24</v>
      </c>
      <c r="J19" s="21">
        <v>8.0399999999999991</v>
      </c>
      <c r="K19" s="273">
        <v>39.6</v>
      </c>
    </row>
    <row r="20" spans="1:11" s="16" customFormat="1" ht="33.75" customHeight="1" x14ac:dyDescent="0.25">
      <c r="A20" s="105"/>
      <c r="B20" s="122"/>
      <c r="C20" s="265"/>
      <c r="D20" s="651"/>
      <c r="E20" s="295" t="s">
        <v>20</v>
      </c>
      <c r="F20" s="311">
        <f>F13+F14+F15+F16+F17+F18+F19+60</f>
        <v>890</v>
      </c>
      <c r="G20" s="942"/>
      <c r="H20" s="200">
        <f>SUM(H13:H19)</f>
        <v>30.07</v>
      </c>
      <c r="I20" s="14">
        <f>SUM(I13:I19)</f>
        <v>32.770000000000003</v>
      </c>
      <c r="J20" s="41">
        <f t="shared" ref="J20" si="1">SUM(J13:J19)</f>
        <v>92.700000000000017</v>
      </c>
      <c r="K20" s="318">
        <f>SUM(K13:K19)</f>
        <v>787.26</v>
      </c>
    </row>
    <row r="21" spans="1:11" s="16" customFormat="1" ht="33.75" customHeight="1" thickBot="1" x14ac:dyDescent="0.3">
      <c r="A21" s="264"/>
      <c r="B21" s="297"/>
      <c r="C21" s="299"/>
      <c r="D21" s="653"/>
      <c r="E21" s="654" t="s">
        <v>21</v>
      </c>
      <c r="F21" s="653"/>
      <c r="G21" s="943"/>
      <c r="H21" s="659"/>
      <c r="I21" s="661"/>
      <c r="J21" s="662"/>
      <c r="K21" s="319">
        <f>K20/23.5</f>
        <v>33.500425531914892</v>
      </c>
    </row>
    <row r="22" spans="1:11" x14ac:dyDescent="0.25">
      <c r="A22" s="2"/>
      <c r="C22" s="4"/>
      <c r="D22" s="2"/>
      <c r="E22" s="2"/>
      <c r="F22" s="2"/>
      <c r="G22" s="2"/>
      <c r="H22" s="10"/>
      <c r="I22" s="9"/>
      <c r="J22" s="2"/>
      <c r="K22" s="12"/>
    </row>
    <row r="23" spans="1:11" s="218" customFormat="1" ht="18.75" x14ac:dyDescent="0.25">
      <c r="B23" s="277"/>
      <c r="C23" s="277"/>
      <c r="D23" s="278"/>
      <c r="E23" s="279"/>
      <c r="F23" s="280"/>
      <c r="G23" s="280"/>
      <c r="H23" s="278"/>
      <c r="I23" s="278"/>
      <c r="J23" s="278"/>
    </row>
    <row r="24" spans="1:11" ht="18.75" x14ac:dyDescent="0.25">
      <c r="D24" s="11"/>
      <c r="E24" s="25"/>
      <c r="F24" s="26"/>
      <c r="G24" s="26"/>
      <c r="H24" s="11"/>
      <c r="I24" s="11"/>
      <c r="J24" s="11"/>
    </row>
    <row r="25" spans="1:11" x14ac:dyDescent="0.25">
      <c r="D25" s="11"/>
      <c r="E25" s="11"/>
      <c r="F25" s="11"/>
      <c r="G25" s="11"/>
      <c r="H25" s="11"/>
      <c r="I25" s="11"/>
      <c r="J25" s="11"/>
    </row>
    <row r="26" spans="1:11" x14ac:dyDescent="0.25">
      <c r="D26" s="11"/>
      <c r="E26" s="11"/>
      <c r="F26" s="11"/>
      <c r="G26" s="11"/>
      <c r="H26" s="11"/>
      <c r="I26" s="11"/>
      <c r="J26" s="11"/>
    </row>
    <row r="27" spans="1:11" x14ac:dyDescent="0.25">
      <c r="D27" s="11"/>
      <c r="E27" s="11"/>
      <c r="F27" s="11"/>
      <c r="G27" s="11"/>
      <c r="H27" s="11"/>
      <c r="I27" s="11"/>
      <c r="J27" s="11"/>
    </row>
    <row r="28" spans="1:11" x14ac:dyDescent="0.25">
      <c r="D28" s="11"/>
      <c r="E28" s="11"/>
      <c r="F28" s="11"/>
      <c r="G28" s="11"/>
      <c r="H28" s="11"/>
      <c r="I28" s="11"/>
      <c r="J28" s="11"/>
    </row>
    <row r="29" spans="1:11" x14ac:dyDescent="0.25">
      <c r="D29" s="11"/>
      <c r="E29" s="11"/>
      <c r="F29" s="11"/>
      <c r="G29" s="11"/>
      <c r="H29" s="11"/>
      <c r="I29" s="11"/>
      <c r="J29" s="11"/>
    </row>
    <row r="30" spans="1:11" x14ac:dyDescent="0.25">
      <c r="D30" s="11"/>
      <c r="E30" s="11"/>
      <c r="F30" s="11"/>
      <c r="G30" s="11"/>
      <c r="H30" s="11"/>
      <c r="I30" s="11"/>
      <c r="J30" s="11"/>
    </row>
    <row r="31" spans="1:11" x14ac:dyDescent="0.25">
      <c r="D31" s="11"/>
      <c r="E31" s="11"/>
      <c r="F31" s="11"/>
      <c r="G31" s="11"/>
      <c r="H31" s="11"/>
      <c r="I31" s="11"/>
      <c r="J31" s="11"/>
    </row>
  </sheetData>
  <mergeCells count="1">
    <mergeCell ref="F2:I2"/>
  </mergeCells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9"/>
  <sheetViews>
    <sheetView zoomScale="70" zoomScaleNormal="70" workbookViewId="0">
      <selection activeCell="A2" sqref="A2:J2"/>
    </sheetView>
  </sheetViews>
  <sheetFormatPr defaultRowHeight="15" x14ac:dyDescent="0.25"/>
  <cols>
    <col min="1" max="1" width="16.85546875" customWidth="1"/>
    <col min="2" max="2" width="11" style="824" customWidth="1"/>
    <col min="3" max="3" width="15.7109375" style="5" customWidth="1"/>
    <col min="4" max="4" width="20.85546875" customWidth="1"/>
    <col min="5" max="5" width="54.28515625" customWidth="1"/>
    <col min="6" max="7" width="13.8554687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208</v>
      </c>
      <c r="B2" s="5"/>
      <c r="C2" s="941"/>
      <c r="D2" s="6"/>
      <c r="E2" s="6"/>
      <c r="F2" s="983">
        <v>44992</v>
      </c>
      <c r="G2" s="983"/>
      <c r="H2" s="983"/>
      <c r="I2" s="984"/>
      <c r="J2" s="984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139"/>
      <c r="B4" s="835"/>
      <c r="C4" s="643" t="s">
        <v>39</v>
      </c>
      <c r="D4" s="705"/>
      <c r="E4" s="706"/>
      <c r="F4" s="940"/>
      <c r="G4" s="772"/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140" t="s">
        <v>0</v>
      </c>
      <c r="B5" s="836"/>
      <c r="C5" s="102" t="s">
        <v>40</v>
      </c>
      <c r="D5" s="400" t="s">
        <v>41</v>
      </c>
      <c r="E5" s="102" t="s">
        <v>38</v>
      </c>
      <c r="F5" s="102" t="s">
        <v>26</v>
      </c>
      <c r="G5" s="96" t="s">
        <v>37</v>
      </c>
      <c r="H5" s="48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thickBot="1" x14ac:dyDescent="0.3">
      <c r="A6" s="143" t="s">
        <v>6</v>
      </c>
      <c r="B6" s="136"/>
      <c r="C6" s="563">
        <v>24</v>
      </c>
      <c r="D6" s="650" t="s">
        <v>19</v>
      </c>
      <c r="E6" s="394" t="s">
        <v>115</v>
      </c>
      <c r="F6" s="136">
        <v>200</v>
      </c>
      <c r="G6" s="945">
        <v>23</v>
      </c>
      <c r="H6" s="266">
        <v>0.6</v>
      </c>
      <c r="I6" s="36">
        <v>0.6</v>
      </c>
      <c r="J6" s="37">
        <v>14.7</v>
      </c>
      <c r="K6" s="316">
        <v>70.5</v>
      </c>
    </row>
    <row r="7" spans="1:11" s="16" customFormat="1" ht="26.45" customHeight="1" x14ac:dyDescent="0.25">
      <c r="A7" s="720"/>
      <c r="B7" s="149"/>
      <c r="C7" s="145">
        <v>151</v>
      </c>
      <c r="D7" s="180" t="s">
        <v>10</v>
      </c>
      <c r="E7" s="219" t="s">
        <v>210</v>
      </c>
      <c r="F7" s="282">
        <v>90</v>
      </c>
      <c r="G7" s="154">
        <v>7.58</v>
      </c>
      <c r="H7" s="15">
        <f>25.4*0.9</f>
        <v>22.86</v>
      </c>
      <c r="I7" s="15">
        <f>6.3*0.9</f>
        <v>5.67</v>
      </c>
      <c r="J7" s="38">
        <f>1.8*0.9</f>
        <v>1.62</v>
      </c>
      <c r="K7" s="261">
        <f>165*0.9</f>
        <v>148.5</v>
      </c>
    </row>
    <row r="8" spans="1:11" s="16" customFormat="1" ht="26.25" customHeight="1" x14ac:dyDescent="0.25">
      <c r="A8" s="720"/>
      <c r="B8" s="131"/>
      <c r="C8" s="98">
        <v>253</v>
      </c>
      <c r="D8" s="150" t="s">
        <v>64</v>
      </c>
      <c r="E8" s="369" t="s">
        <v>121</v>
      </c>
      <c r="F8" s="664">
        <v>150</v>
      </c>
      <c r="G8" s="228">
        <v>28.5</v>
      </c>
      <c r="H8" s="252">
        <v>4.3</v>
      </c>
      <c r="I8" s="76">
        <v>4.24</v>
      </c>
      <c r="J8" s="210">
        <v>18.77</v>
      </c>
      <c r="K8" s="384">
        <v>129.54</v>
      </c>
    </row>
    <row r="9" spans="1:11" s="33" customFormat="1" ht="38.25" customHeight="1" x14ac:dyDescent="0.25">
      <c r="A9" s="720"/>
      <c r="B9" s="132"/>
      <c r="C9" s="557">
        <v>95</v>
      </c>
      <c r="D9" s="695" t="s">
        <v>18</v>
      </c>
      <c r="E9" s="634" t="s">
        <v>157</v>
      </c>
      <c r="F9" s="696">
        <v>200</v>
      </c>
      <c r="G9" s="185">
        <v>12.68</v>
      </c>
      <c r="H9" s="241">
        <v>0</v>
      </c>
      <c r="I9" s="15">
        <v>0</v>
      </c>
      <c r="J9" s="38">
        <v>20.170000000000002</v>
      </c>
      <c r="K9" s="260">
        <v>81.3</v>
      </c>
    </row>
    <row r="10" spans="1:11" s="33" customFormat="1" ht="26.25" customHeight="1" x14ac:dyDescent="0.25">
      <c r="A10" s="720"/>
      <c r="B10" s="132"/>
      <c r="C10" s="147">
        <v>119</v>
      </c>
      <c r="D10" s="149" t="s">
        <v>14</v>
      </c>
      <c r="E10" s="149" t="s">
        <v>55</v>
      </c>
      <c r="F10" s="185">
        <v>25</v>
      </c>
      <c r="G10" s="185">
        <v>1.85</v>
      </c>
      <c r="H10" s="241">
        <v>1.52</v>
      </c>
      <c r="I10" s="15">
        <v>0.16</v>
      </c>
      <c r="J10" s="38">
        <v>9.84</v>
      </c>
      <c r="K10" s="260">
        <v>47</v>
      </c>
    </row>
    <row r="11" spans="1:11" s="33" customFormat="1" ht="23.25" customHeight="1" x14ac:dyDescent="0.25">
      <c r="A11" s="720"/>
      <c r="B11" s="132"/>
      <c r="C11" s="145">
        <v>120</v>
      </c>
      <c r="D11" s="180" t="s">
        <v>15</v>
      </c>
      <c r="E11" s="149" t="s">
        <v>13</v>
      </c>
      <c r="F11" s="131">
        <v>20</v>
      </c>
      <c r="G11" s="944">
        <v>1.4</v>
      </c>
      <c r="H11" s="241">
        <v>1.32</v>
      </c>
      <c r="I11" s="15">
        <v>0.24</v>
      </c>
      <c r="J11" s="38">
        <v>8.0399999999999991</v>
      </c>
      <c r="K11" s="261">
        <v>39.6</v>
      </c>
    </row>
    <row r="12" spans="1:11" s="33" customFormat="1" ht="23.25" customHeight="1" x14ac:dyDescent="0.25">
      <c r="A12" s="720"/>
      <c r="B12" s="133"/>
      <c r="C12" s="146"/>
      <c r="D12" s="695"/>
      <c r="E12" s="851" t="s">
        <v>20</v>
      </c>
      <c r="F12" s="852">
        <f>F6+F7+F8+F9+F10+F11</f>
        <v>685</v>
      </c>
      <c r="G12" s="944">
        <f>SUM(G6:G11)</f>
        <v>75.009999999999991</v>
      </c>
      <c r="H12" s="853">
        <f t="shared" ref="H12" si="0">H6+H7+H8+H9+H10+H11</f>
        <v>30.6</v>
      </c>
      <c r="I12" s="854">
        <f t="shared" ref="I12:K12" si="1">I6+I7+I8+I9+I10+I11</f>
        <v>10.91</v>
      </c>
      <c r="J12" s="855">
        <f t="shared" si="1"/>
        <v>73.140000000000015</v>
      </c>
      <c r="K12" s="856">
        <f t="shared" si="1"/>
        <v>516.43999999999994</v>
      </c>
    </row>
    <row r="13" spans="1:11" s="33" customFormat="1" ht="23.25" customHeight="1" thickBot="1" x14ac:dyDescent="0.3">
      <c r="A13" s="720"/>
      <c r="B13" s="133"/>
      <c r="C13" s="146"/>
      <c r="D13" s="695"/>
      <c r="E13" s="851" t="s">
        <v>21</v>
      </c>
      <c r="F13" s="133"/>
      <c r="G13" s="745"/>
      <c r="H13" s="853"/>
      <c r="I13" s="854"/>
      <c r="J13" s="855"/>
      <c r="K13" s="857">
        <f>K12/23.5</f>
        <v>21.976170212765954</v>
      </c>
    </row>
    <row r="14" spans="1:11" s="16" customFormat="1" ht="33.75" customHeight="1" x14ac:dyDescent="0.25">
      <c r="A14" s="82" t="s">
        <v>7</v>
      </c>
      <c r="B14" s="136"/>
      <c r="C14" s="578">
        <v>172</v>
      </c>
      <c r="D14" s="692" t="s">
        <v>19</v>
      </c>
      <c r="E14" s="693" t="s">
        <v>146</v>
      </c>
      <c r="F14" s="714">
        <v>60</v>
      </c>
      <c r="G14" s="743"/>
      <c r="H14" s="286">
        <v>1.75</v>
      </c>
      <c r="I14" s="85">
        <v>0.11</v>
      </c>
      <c r="J14" s="86">
        <v>3.55</v>
      </c>
      <c r="K14" s="513">
        <v>21.6</v>
      </c>
    </row>
    <row r="15" spans="1:11" s="16" customFormat="1" ht="33.75" customHeight="1" x14ac:dyDescent="0.25">
      <c r="A15" s="80"/>
      <c r="B15" s="183" t="s">
        <v>74</v>
      </c>
      <c r="C15" s="496">
        <v>49</v>
      </c>
      <c r="D15" s="674" t="s">
        <v>9</v>
      </c>
      <c r="E15" s="368" t="s">
        <v>114</v>
      </c>
      <c r="F15" s="542">
        <v>200</v>
      </c>
      <c r="G15" s="743"/>
      <c r="H15" s="419">
        <v>8.49</v>
      </c>
      <c r="I15" s="420">
        <v>7.64</v>
      </c>
      <c r="J15" s="421">
        <v>10.58</v>
      </c>
      <c r="K15" s="422">
        <v>145.11000000000001</v>
      </c>
    </row>
    <row r="16" spans="1:11" s="16" customFormat="1" ht="33.75" customHeight="1" x14ac:dyDescent="0.25">
      <c r="A16" s="80"/>
      <c r="B16" s="184" t="s">
        <v>76</v>
      </c>
      <c r="C16" s="579">
        <v>37</v>
      </c>
      <c r="D16" s="512" t="s">
        <v>9</v>
      </c>
      <c r="E16" s="301" t="s">
        <v>56</v>
      </c>
      <c r="F16" s="594">
        <v>200</v>
      </c>
      <c r="G16" s="97"/>
      <c r="H16" s="339">
        <v>5.78</v>
      </c>
      <c r="I16" s="53">
        <v>5.5</v>
      </c>
      <c r="J16" s="70">
        <v>10.8</v>
      </c>
      <c r="K16" s="337">
        <v>115.7</v>
      </c>
    </row>
    <row r="17" spans="1:11" s="16" customFormat="1" ht="33.75" customHeight="1" x14ac:dyDescent="0.25">
      <c r="A17" s="83"/>
      <c r="B17" s="183" t="s">
        <v>74</v>
      </c>
      <c r="C17" s="496">
        <v>179</v>
      </c>
      <c r="D17" s="674" t="s">
        <v>10</v>
      </c>
      <c r="E17" s="368" t="s">
        <v>111</v>
      </c>
      <c r="F17" s="542">
        <v>90</v>
      </c>
      <c r="G17" s="170"/>
      <c r="H17" s="419">
        <v>12.3</v>
      </c>
      <c r="I17" s="420">
        <v>7.1</v>
      </c>
      <c r="J17" s="421">
        <v>5.67</v>
      </c>
      <c r="K17" s="422">
        <v>135.56</v>
      </c>
    </row>
    <row r="18" spans="1:11" s="16" customFormat="1" ht="33.75" customHeight="1" x14ac:dyDescent="0.25">
      <c r="A18" s="83"/>
      <c r="B18" s="184" t="s">
        <v>76</v>
      </c>
      <c r="C18" s="579">
        <v>85</v>
      </c>
      <c r="D18" s="512" t="s">
        <v>10</v>
      </c>
      <c r="E18" s="301" t="s">
        <v>187</v>
      </c>
      <c r="F18" s="540">
        <v>90</v>
      </c>
      <c r="G18" s="601"/>
      <c r="H18" s="339">
        <v>13.81</v>
      </c>
      <c r="I18" s="53">
        <v>7.8</v>
      </c>
      <c r="J18" s="70">
        <v>7.21</v>
      </c>
      <c r="K18" s="337">
        <v>154.13</v>
      </c>
    </row>
    <row r="19" spans="1:11" s="16" customFormat="1" ht="33.75" customHeight="1" x14ac:dyDescent="0.25">
      <c r="A19" s="83"/>
      <c r="B19" s="132"/>
      <c r="C19" s="557">
        <v>64</v>
      </c>
      <c r="D19" s="212" t="s">
        <v>49</v>
      </c>
      <c r="E19" s="369" t="s">
        <v>72</v>
      </c>
      <c r="F19" s="228">
        <v>150</v>
      </c>
      <c r="G19" s="98"/>
      <c r="H19" s="252">
        <v>6.76</v>
      </c>
      <c r="I19" s="76">
        <v>3.93</v>
      </c>
      <c r="J19" s="210">
        <v>41.29</v>
      </c>
      <c r="K19" s="384">
        <v>227.48</v>
      </c>
    </row>
    <row r="20" spans="1:11" s="16" customFormat="1" ht="43.5" customHeight="1" x14ac:dyDescent="0.25">
      <c r="A20" s="83"/>
      <c r="B20" s="132"/>
      <c r="C20" s="132">
        <v>95</v>
      </c>
      <c r="D20" s="695" t="s">
        <v>18</v>
      </c>
      <c r="E20" s="634" t="s">
        <v>158</v>
      </c>
      <c r="F20" s="696">
        <v>200</v>
      </c>
      <c r="G20" s="942"/>
      <c r="H20" s="275">
        <v>0</v>
      </c>
      <c r="I20" s="20">
        <v>0</v>
      </c>
      <c r="J20" s="21">
        <v>20</v>
      </c>
      <c r="K20" s="195">
        <v>80.599999999999994</v>
      </c>
    </row>
    <row r="21" spans="1:11" s="16" customFormat="1" ht="33.75" customHeight="1" thickBot="1" x14ac:dyDescent="0.3">
      <c r="A21" s="83"/>
      <c r="B21" s="132"/>
      <c r="C21" s="576">
        <v>119</v>
      </c>
      <c r="D21" s="212" t="s">
        <v>14</v>
      </c>
      <c r="E21" s="150" t="s">
        <v>55</v>
      </c>
      <c r="F21" s="132">
        <v>30</v>
      </c>
      <c r="G21" s="943"/>
      <c r="H21" s="275">
        <v>2.2799999999999998</v>
      </c>
      <c r="I21" s="20">
        <v>0.24</v>
      </c>
      <c r="J21" s="43">
        <v>14.76</v>
      </c>
      <c r="K21" s="417">
        <v>70.5</v>
      </c>
    </row>
    <row r="22" spans="1:11" s="16" customFormat="1" ht="33.75" customHeight="1" x14ac:dyDescent="0.25">
      <c r="A22" s="83"/>
      <c r="B22" s="132"/>
      <c r="C22" s="557">
        <v>120</v>
      </c>
      <c r="D22" s="212" t="s">
        <v>15</v>
      </c>
      <c r="E22" s="150" t="s">
        <v>47</v>
      </c>
      <c r="F22" s="132">
        <v>20</v>
      </c>
      <c r="G22" s="2"/>
      <c r="H22" s="275">
        <v>1.32</v>
      </c>
      <c r="I22" s="20">
        <v>0.24</v>
      </c>
      <c r="J22" s="43">
        <v>8.0399999999999991</v>
      </c>
      <c r="K22" s="417">
        <v>39.6</v>
      </c>
    </row>
    <row r="23" spans="1:11" s="16" customFormat="1" ht="33.75" customHeight="1" x14ac:dyDescent="0.25">
      <c r="A23" s="83"/>
      <c r="B23" s="183" t="s">
        <v>74</v>
      </c>
      <c r="C23" s="496"/>
      <c r="D23" s="176"/>
      <c r="E23" s="423" t="s">
        <v>20</v>
      </c>
      <c r="F23" s="293">
        <f>F14+F15+F17+F19+F20+F21+F22</f>
        <v>750</v>
      </c>
      <c r="G23" s="280"/>
      <c r="H23" s="201">
        <f t="shared" ref="H23" si="2">H14+H15+H17+H19+H20+H21+H22</f>
        <v>32.9</v>
      </c>
      <c r="I23" s="22">
        <f t="shared" ref="I23:K23" si="3">I14+I15+I17+I19+I20+I21+I22</f>
        <v>19.259999999999998</v>
      </c>
      <c r="J23" s="59">
        <f t="shared" si="3"/>
        <v>103.89000000000001</v>
      </c>
      <c r="K23" s="468">
        <f t="shared" si="3"/>
        <v>720.45</v>
      </c>
    </row>
    <row r="24" spans="1:11" s="16" customFormat="1" ht="33.75" customHeight="1" x14ac:dyDescent="0.25">
      <c r="A24" s="83"/>
      <c r="B24" s="239" t="s">
        <v>76</v>
      </c>
      <c r="C24" s="580"/>
      <c r="D24" s="427"/>
      <c r="E24" s="428" t="s">
        <v>20</v>
      </c>
      <c r="F24" s="292">
        <f>F14+F16+F18+F19+F20+F21+F22</f>
        <v>750</v>
      </c>
      <c r="G24" s="26"/>
      <c r="H24" s="306">
        <f t="shared" ref="H24" si="4">H14+H16+H18+H19+H20+H21+H22</f>
        <v>31.700000000000003</v>
      </c>
      <c r="I24" s="52">
        <f t="shared" ref="I24:K24" si="5">I14+I16+I18+I19+I20+I21+I22</f>
        <v>17.819999999999997</v>
      </c>
      <c r="J24" s="71">
        <f t="shared" si="5"/>
        <v>105.65</v>
      </c>
      <c r="K24" s="478">
        <f t="shared" si="5"/>
        <v>709.61</v>
      </c>
    </row>
    <row r="25" spans="1:11" s="16" customFormat="1" ht="33.75" customHeight="1" x14ac:dyDescent="0.25">
      <c r="A25" s="83"/>
      <c r="B25" s="238" t="s">
        <v>74</v>
      </c>
      <c r="C25" s="509"/>
      <c r="D25" s="429"/>
      <c r="E25" s="423" t="s">
        <v>21</v>
      </c>
      <c r="F25" s="430"/>
      <c r="G25" s="11"/>
      <c r="H25" s="424"/>
      <c r="I25" s="425"/>
      <c r="J25" s="426"/>
      <c r="K25" s="439">
        <f>K23/23.5</f>
        <v>30.657446808510642</v>
      </c>
    </row>
    <row r="26" spans="1:11" s="16" customFormat="1" ht="33.75" customHeight="1" thickBot="1" x14ac:dyDescent="0.3">
      <c r="A26" s="363"/>
      <c r="B26" s="186" t="s">
        <v>76</v>
      </c>
      <c r="C26" s="502"/>
      <c r="D26" s="432"/>
      <c r="E26" s="632" t="s">
        <v>21</v>
      </c>
      <c r="F26" s="434"/>
      <c r="G26" s="11"/>
      <c r="H26" s="435"/>
      <c r="I26" s="436"/>
      <c r="J26" s="437"/>
      <c r="K26" s="438">
        <f>K24/23.5</f>
        <v>30.196170212765956</v>
      </c>
    </row>
    <row r="27" spans="1:11" x14ac:dyDescent="0.25">
      <c r="A27" s="2"/>
      <c r="C27" s="4"/>
      <c r="D27" s="2"/>
      <c r="E27" s="2"/>
      <c r="F27" s="2"/>
      <c r="G27" s="11"/>
      <c r="H27" s="10"/>
      <c r="I27" s="9"/>
      <c r="J27" s="2"/>
      <c r="K27" s="12"/>
    </row>
    <row r="28" spans="1:11" ht="18.75" x14ac:dyDescent="0.25">
      <c r="A28" s="636" t="s">
        <v>66</v>
      </c>
      <c r="B28" s="829"/>
      <c r="C28" s="637"/>
      <c r="D28" s="638"/>
      <c r="E28" s="25"/>
      <c r="F28" s="26"/>
      <c r="G28" s="11"/>
      <c r="H28" s="9"/>
      <c r="I28" s="11"/>
      <c r="J28" s="11"/>
    </row>
    <row r="29" spans="1:11" ht="18.75" x14ac:dyDescent="0.25">
      <c r="A29" s="639" t="s">
        <v>67</v>
      </c>
      <c r="B29" s="825"/>
      <c r="C29" s="640"/>
      <c r="D29" s="640"/>
      <c r="E29" s="25"/>
      <c r="F29" s="26"/>
      <c r="G29" s="11"/>
      <c r="H29" s="11"/>
      <c r="I29" s="11"/>
      <c r="J29" s="11"/>
    </row>
    <row r="30" spans="1:11" ht="18.75" x14ac:dyDescent="0.25">
      <c r="D30" s="11"/>
      <c r="E30" s="25"/>
      <c r="F30" s="26"/>
      <c r="G30" s="11"/>
      <c r="H30" s="11"/>
      <c r="I30" s="11"/>
      <c r="J30" s="11"/>
    </row>
    <row r="31" spans="1:11" ht="18.75" x14ac:dyDescent="0.25">
      <c r="D31" s="11"/>
      <c r="E31" s="25"/>
      <c r="F31" s="26"/>
      <c r="G31" s="11"/>
      <c r="H31" s="11"/>
      <c r="I31" s="11"/>
      <c r="J31" s="11"/>
    </row>
    <row r="32" spans="1:11" ht="18.75" x14ac:dyDescent="0.25">
      <c r="D32" s="11"/>
      <c r="E32" s="25"/>
      <c r="F32" s="26"/>
      <c r="H32" s="11"/>
      <c r="I32" s="11"/>
      <c r="J32" s="11"/>
    </row>
    <row r="33" spans="4:10" x14ac:dyDescent="0.25">
      <c r="D33" s="11"/>
      <c r="E33" s="11"/>
      <c r="F33" s="11"/>
      <c r="H33" s="11"/>
      <c r="I33" s="11"/>
      <c r="J33" s="11"/>
    </row>
    <row r="34" spans="4:10" x14ac:dyDescent="0.25">
      <c r="D34" s="11"/>
      <c r="E34" s="11"/>
      <c r="F34" s="11"/>
      <c r="H34" s="11"/>
      <c r="I34" s="11"/>
      <c r="J34" s="11"/>
    </row>
    <row r="35" spans="4:10" x14ac:dyDescent="0.25">
      <c r="D35" s="11"/>
      <c r="E35" s="11"/>
      <c r="F35" s="11"/>
      <c r="H35" s="11"/>
      <c r="I35" s="11"/>
      <c r="J35" s="11"/>
    </row>
    <row r="36" spans="4:10" x14ac:dyDescent="0.25">
      <c r="D36" s="11"/>
      <c r="E36" s="11"/>
      <c r="F36" s="11"/>
      <c r="H36" s="11"/>
      <c r="I36" s="11"/>
      <c r="J36" s="11"/>
    </row>
    <row r="37" spans="4:10" x14ac:dyDescent="0.25">
      <c r="D37" s="11"/>
      <c r="E37" s="11"/>
      <c r="F37" s="11"/>
      <c r="H37" s="11"/>
      <c r="I37" s="11"/>
      <c r="J37" s="11"/>
    </row>
    <row r="38" spans="4:10" x14ac:dyDescent="0.25">
      <c r="D38" s="11"/>
      <c r="E38" s="11"/>
      <c r="F38" s="11"/>
      <c r="H38" s="11"/>
      <c r="I38" s="11"/>
      <c r="J38" s="11"/>
    </row>
    <row r="39" spans="4:10" x14ac:dyDescent="0.25">
      <c r="D39" s="11"/>
      <c r="E39" s="11"/>
      <c r="F39" s="11"/>
      <c r="H39" s="11"/>
      <c r="I39" s="11"/>
      <c r="J39" s="11"/>
    </row>
  </sheetData>
  <mergeCells count="1">
    <mergeCell ref="F2:J2"/>
  </mergeCells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K38"/>
  <sheetViews>
    <sheetView zoomScale="70" zoomScaleNormal="70" workbookViewId="0">
      <selection activeCell="G13" sqref="G13"/>
    </sheetView>
  </sheetViews>
  <sheetFormatPr defaultRowHeight="15" x14ac:dyDescent="0.25"/>
  <cols>
    <col min="1" max="1" width="21.5703125" customWidth="1"/>
    <col min="2" max="2" width="21.5703125" style="837" customWidth="1"/>
    <col min="3" max="3" width="15.7109375" style="5" customWidth="1"/>
    <col min="4" max="4" width="25.85546875" customWidth="1"/>
    <col min="5" max="5" width="57.85546875" customWidth="1"/>
    <col min="6" max="7" width="16.28515625" customWidth="1"/>
    <col min="9" max="9" width="11.28515625" customWidth="1"/>
    <col min="10" max="10" width="12.85546875" customWidth="1"/>
    <col min="11" max="11" width="20.7109375" customWidth="1"/>
  </cols>
  <sheetData>
    <row r="2" spans="1:11" ht="23.25" x14ac:dyDescent="0.35">
      <c r="A2" s="6" t="s">
        <v>1</v>
      </c>
      <c r="B2" s="827"/>
      <c r="C2" s="7"/>
      <c r="D2" s="6" t="s">
        <v>3</v>
      </c>
      <c r="E2" s="6"/>
      <c r="F2" s="8" t="s">
        <v>2</v>
      </c>
      <c r="G2" s="8"/>
      <c r="H2" s="6"/>
      <c r="K2" s="8"/>
    </row>
    <row r="3" spans="1:11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16" customFormat="1" ht="21.75" customHeight="1" thickBot="1" x14ac:dyDescent="0.3">
      <c r="A4" s="599"/>
      <c r="B4" s="792"/>
      <c r="C4" s="642" t="s">
        <v>39</v>
      </c>
      <c r="D4" s="254"/>
      <c r="E4" s="687"/>
      <c r="F4" s="985" t="s">
        <v>26</v>
      </c>
      <c r="G4" s="987" t="s">
        <v>37</v>
      </c>
      <c r="H4" s="648" t="s">
        <v>22</v>
      </c>
      <c r="I4" s="648"/>
      <c r="J4" s="648"/>
      <c r="K4" s="707" t="s">
        <v>23</v>
      </c>
    </row>
    <row r="5" spans="1:11" s="16" customFormat="1" ht="28.5" customHeight="1" thickBot="1" x14ac:dyDescent="0.3">
      <c r="A5" s="326" t="s">
        <v>0</v>
      </c>
      <c r="B5" s="787"/>
      <c r="C5" s="96" t="s">
        <v>40</v>
      </c>
      <c r="D5" s="688" t="s">
        <v>41</v>
      </c>
      <c r="E5" s="96" t="s">
        <v>38</v>
      </c>
      <c r="F5" s="986"/>
      <c r="G5" s="988"/>
      <c r="H5" s="948" t="s">
        <v>27</v>
      </c>
      <c r="I5" s="488" t="s">
        <v>28</v>
      </c>
      <c r="J5" s="488" t="s">
        <v>29</v>
      </c>
      <c r="K5" s="719" t="s">
        <v>30</v>
      </c>
    </row>
    <row r="6" spans="1:11" s="16" customFormat="1" ht="26.45" customHeight="1" x14ac:dyDescent="0.25">
      <c r="A6" s="74" t="s">
        <v>6</v>
      </c>
      <c r="B6" s="394"/>
      <c r="C6" s="578">
        <v>28</v>
      </c>
      <c r="D6" s="692" t="s">
        <v>19</v>
      </c>
      <c r="E6" s="693" t="s">
        <v>152</v>
      </c>
      <c r="F6" s="694">
        <v>60</v>
      </c>
      <c r="G6" s="717"/>
      <c r="H6" s="949">
        <v>0.48</v>
      </c>
      <c r="I6" s="85">
        <v>0.6</v>
      </c>
      <c r="J6" s="86">
        <v>1.56</v>
      </c>
      <c r="K6" s="513">
        <v>8.4</v>
      </c>
    </row>
    <row r="7" spans="1:11" s="33" customFormat="1" ht="37.5" customHeight="1" x14ac:dyDescent="0.25">
      <c r="A7" s="87"/>
      <c r="B7" s="150"/>
      <c r="C7" s="557">
        <v>75</v>
      </c>
      <c r="D7" s="212" t="s">
        <v>10</v>
      </c>
      <c r="E7" s="150" t="s">
        <v>132</v>
      </c>
      <c r="F7" s="98">
        <v>90</v>
      </c>
      <c r="G7" s="132"/>
      <c r="H7" s="17">
        <v>12.86</v>
      </c>
      <c r="I7" s="15">
        <v>1.65</v>
      </c>
      <c r="J7" s="18">
        <v>4.9400000000000004</v>
      </c>
      <c r="K7" s="620">
        <v>84.8</v>
      </c>
    </row>
    <row r="8" spans="1:11" s="33" customFormat="1" ht="26.25" customHeight="1" x14ac:dyDescent="0.25">
      <c r="A8" s="87"/>
      <c r="B8" s="150"/>
      <c r="C8" s="557">
        <v>226</v>
      </c>
      <c r="D8" s="212" t="s">
        <v>64</v>
      </c>
      <c r="E8" s="369" t="s">
        <v>166</v>
      </c>
      <c r="F8" s="664">
        <v>150</v>
      </c>
      <c r="G8" s="228"/>
      <c r="H8" s="19">
        <v>3.23</v>
      </c>
      <c r="I8" s="20">
        <v>5.1100000000000003</v>
      </c>
      <c r="J8" s="21">
        <v>25.3</v>
      </c>
      <c r="K8" s="288">
        <v>159.79</v>
      </c>
    </row>
    <row r="9" spans="1:11" s="33" customFormat="1" ht="23.25" customHeight="1" x14ac:dyDescent="0.25">
      <c r="A9" s="87"/>
      <c r="B9" s="150"/>
      <c r="C9" s="557">
        <v>102</v>
      </c>
      <c r="D9" s="212" t="s">
        <v>18</v>
      </c>
      <c r="E9" s="369" t="s">
        <v>81</v>
      </c>
      <c r="F9" s="664">
        <v>200</v>
      </c>
      <c r="G9" s="228"/>
      <c r="H9" s="19">
        <v>0.83</v>
      </c>
      <c r="I9" s="20">
        <v>0.04</v>
      </c>
      <c r="J9" s="43">
        <v>15.16</v>
      </c>
      <c r="K9" s="417">
        <v>64.22</v>
      </c>
    </row>
    <row r="10" spans="1:11" s="33" customFormat="1" ht="23.25" customHeight="1" x14ac:dyDescent="0.25">
      <c r="A10" s="87"/>
      <c r="B10" s="150"/>
      <c r="C10" s="147">
        <v>119</v>
      </c>
      <c r="D10" s="180" t="s">
        <v>14</v>
      </c>
      <c r="E10" s="149" t="s">
        <v>55</v>
      </c>
      <c r="F10" s="98">
        <v>45</v>
      </c>
      <c r="G10" s="132"/>
      <c r="H10" s="19">
        <v>3.42</v>
      </c>
      <c r="I10" s="20">
        <v>0.36</v>
      </c>
      <c r="J10" s="43">
        <v>22.14</v>
      </c>
      <c r="K10" s="288">
        <v>105.75</v>
      </c>
    </row>
    <row r="11" spans="1:11" s="33" customFormat="1" ht="23.25" customHeight="1" x14ac:dyDescent="0.25">
      <c r="A11" s="87"/>
      <c r="B11" s="150"/>
      <c r="C11" s="557">
        <v>120</v>
      </c>
      <c r="D11" s="212" t="s">
        <v>15</v>
      </c>
      <c r="E11" s="150" t="s">
        <v>13</v>
      </c>
      <c r="F11" s="169">
        <v>30</v>
      </c>
      <c r="G11" s="132"/>
      <c r="H11" s="19">
        <v>1.98</v>
      </c>
      <c r="I11" s="20">
        <v>0.36</v>
      </c>
      <c r="J11" s="43">
        <v>12.06</v>
      </c>
      <c r="K11" s="274">
        <v>59.4</v>
      </c>
    </row>
    <row r="12" spans="1:11" s="33" customFormat="1" ht="23.25" customHeight="1" x14ac:dyDescent="0.25">
      <c r="A12" s="87"/>
      <c r="B12" s="150"/>
      <c r="C12" s="557"/>
      <c r="D12" s="212"/>
      <c r="E12" s="304" t="s">
        <v>20</v>
      </c>
      <c r="F12" s="379">
        <f>F6+F7+F8+F9+F10+F11</f>
        <v>575</v>
      </c>
      <c r="G12" s="269"/>
      <c r="H12" s="944">
        <f t="shared" ref="H12:K12" si="0">H6+H7+H8+H9+H10+H11</f>
        <v>22.8</v>
      </c>
      <c r="I12" s="32">
        <f t="shared" si="0"/>
        <v>8.120000000000001</v>
      </c>
      <c r="J12" s="267">
        <f t="shared" si="0"/>
        <v>81.16</v>
      </c>
      <c r="K12" s="271">
        <f t="shared" si="0"/>
        <v>482.36</v>
      </c>
    </row>
    <row r="13" spans="1:11" s="33" customFormat="1" ht="38.25" customHeight="1" thickBot="1" x14ac:dyDescent="0.3">
      <c r="A13" s="87"/>
      <c r="B13" s="256"/>
      <c r="C13" s="268"/>
      <c r="D13" s="395"/>
      <c r="E13" s="347" t="s">
        <v>21</v>
      </c>
      <c r="F13" s="208"/>
      <c r="G13" s="135"/>
      <c r="H13" s="155"/>
      <c r="I13" s="48"/>
      <c r="J13" s="126"/>
      <c r="K13" s="907">
        <f>K12/23.5</f>
        <v>20.525957446808512</v>
      </c>
    </row>
    <row r="14" spans="1:11" s="16" customFormat="1" ht="33.75" customHeight="1" x14ac:dyDescent="0.25">
      <c r="A14" s="405" t="s">
        <v>7</v>
      </c>
      <c r="B14" s="718"/>
      <c r="C14" s="563">
        <v>13</v>
      </c>
      <c r="D14" s="394" t="s">
        <v>8</v>
      </c>
      <c r="E14" s="722" t="s">
        <v>58</v>
      </c>
      <c r="F14" s="723">
        <v>60</v>
      </c>
      <c r="G14" s="951"/>
      <c r="H14" s="344">
        <v>1.1200000000000001</v>
      </c>
      <c r="I14" s="46">
        <v>4.2699999999999996</v>
      </c>
      <c r="J14" s="47">
        <v>6.02</v>
      </c>
      <c r="K14" s="619">
        <v>68.62</v>
      </c>
    </row>
    <row r="15" spans="1:11" s="16" customFormat="1" ht="33.75" customHeight="1" x14ac:dyDescent="0.25">
      <c r="A15" s="81"/>
      <c r="B15" s="150"/>
      <c r="C15" s="146">
        <v>34</v>
      </c>
      <c r="D15" s="695" t="s">
        <v>9</v>
      </c>
      <c r="E15" s="634" t="s">
        <v>77</v>
      </c>
      <c r="F15" s="696">
        <v>200</v>
      </c>
      <c r="G15" s="635"/>
      <c r="H15" s="72">
        <v>9.19</v>
      </c>
      <c r="I15" s="13">
        <v>5.64</v>
      </c>
      <c r="J15" s="40">
        <v>13.63</v>
      </c>
      <c r="K15" s="289">
        <v>141.18</v>
      </c>
    </row>
    <row r="16" spans="1:11" s="16" customFormat="1" ht="33.75" customHeight="1" x14ac:dyDescent="0.25">
      <c r="A16" s="617"/>
      <c r="B16" s="183" t="s">
        <v>74</v>
      </c>
      <c r="C16" s="496">
        <v>152</v>
      </c>
      <c r="D16" s="674" t="s">
        <v>10</v>
      </c>
      <c r="E16" s="598" t="s">
        <v>167</v>
      </c>
      <c r="F16" s="675">
        <v>90</v>
      </c>
      <c r="G16" s="542"/>
      <c r="H16" s="56">
        <v>17.25</v>
      </c>
      <c r="I16" s="57">
        <v>14.98</v>
      </c>
      <c r="J16" s="58">
        <v>7.87</v>
      </c>
      <c r="K16" s="529">
        <v>235.78</v>
      </c>
    </row>
    <row r="17" spans="1:11" s="16" customFormat="1" ht="33.75" customHeight="1" x14ac:dyDescent="0.25">
      <c r="A17" s="617"/>
      <c r="B17" s="184" t="s">
        <v>76</v>
      </c>
      <c r="C17" s="579">
        <v>126</v>
      </c>
      <c r="D17" s="512" t="s">
        <v>10</v>
      </c>
      <c r="E17" s="593" t="s">
        <v>165</v>
      </c>
      <c r="F17" s="676">
        <v>90</v>
      </c>
      <c r="G17" s="540"/>
      <c r="H17" s="860">
        <v>18.489999999999998</v>
      </c>
      <c r="I17" s="61">
        <v>18.54</v>
      </c>
      <c r="J17" s="108">
        <v>3.59</v>
      </c>
      <c r="K17" s="571">
        <v>256</v>
      </c>
    </row>
    <row r="18" spans="1:11" s="16" customFormat="1" ht="33.75" customHeight="1" x14ac:dyDescent="0.25">
      <c r="A18" s="89"/>
      <c r="B18" s="678"/>
      <c r="C18" s="145">
        <v>54</v>
      </c>
      <c r="D18" s="180" t="s">
        <v>64</v>
      </c>
      <c r="E18" s="149" t="s">
        <v>43</v>
      </c>
      <c r="F18" s="127">
        <v>150</v>
      </c>
      <c r="G18" s="131"/>
      <c r="H18" s="19">
        <v>7.26</v>
      </c>
      <c r="I18" s="20">
        <v>4.96</v>
      </c>
      <c r="J18" s="43">
        <v>31.76</v>
      </c>
      <c r="K18" s="288">
        <v>198.84</v>
      </c>
    </row>
    <row r="19" spans="1:11" s="16" customFormat="1" ht="43.5" customHeight="1" x14ac:dyDescent="0.25">
      <c r="A19" s="89"/>
      <c r="B19" s="678"/>
      <c r="C19" s="146">
        <v>107</v>
      </c>
      <c r="D19" s="695" t="s">
        <v>18</v>
      </c>
      <c r="E19" s="634" t="s">
        <v>140</v>
      </c>
      <c r="F19" s="696">
        <v>200</v>
      </c>
      <c r="G19" s="635"/>
      <c r="H19" s="17">
        <v>0.2</v>
      </c>
      <c r="I19" s="15">
        <v>0</v>
      </c>
      <c r="J19" s="38">
        <v>24</v>
      </c>
      <c r="K19" s="620">
        <v>100</v>
      </c>
    </row>
    <row r="20" spans="1:11" s="16" customFormat="1" ht="33.75" customHeight="1" x14ac:dyDescent="0.25">
      <c r="A20" s="83"/>
      <c r="B20" s="651"/>
      <c r="C20" s="147">
        <v>119</v>
      </c>
      <c r="D20" s="180" t="s">
        <v>14</v>
      </c>
      <c r="E20" s="149" t="s">
        <v>55</v>
      </c>
      <c r="F20" s="282">
        <v>20</v>
      </c>
      <c r="G20" s="185"/>
      <c r="H20" s="17">
        <v>1.52</v>
      </c>
      <c r="I20" s="15">
        <v>0.16</v>
      </c>
      <c r="J20" s="38">
        <v>9.84</v>
      </c>
      <c r="K20" s="620">
        <v>47</v>
      </c>
    </row>
    <row r="21" spans="1:11" s="16" customFormat="1" ht="33.75" customHeight="1" x14ac:dyDescent="0.25">
      <c r="A21" s="83"/>
      <c r="B21" s="651"/>
      <c r="C21" s="145">
        <v>120</v>
      </c>
      <c r="D21" s="180" t="s">
        <v>15</v>
      </c>
      <c r="E21" s="149" t="s">
        <v>47</v>
      </c>
      <c r="F21" s="127">
        <v>20</v>
      </c>
      <c r="G21" s="131"/>
      <c r="H21" s="17">
        <v>1.32</v>
      </c>
      <c r="I21" s="15">
        <v>0.24</v>
      </c>
      <c r="J21" s="38">
        <v>8.0399999999999991</v>
      </c>
      <c r="K21" s="621">
        <v>39.6</v>
      </c>
    </row>
    <row r="22" spans="1:11" s="16" customFormat="1" ht="33.75" customHeight="1" x14ac:dyDescent="0.25">
      <c r="A22" s="83"/>
      <c r="B22" s="183" t="s">
        <v>74</v>
      </c>
      <c r="C22" s="783"/>
      <c r="D22" s="724"/>
      <c r="E22" s="302" t="s">
        <v>20</v>
      </c>
      <c r="F22" s="468">
        <f>F14+F15+F16+F18+F19+F20+F21</f>
        <v>740</v>
      </c>
      <c r="G22" s="293"/>
      <c r="H22" s="50">
        <f t="shared" ref="H22:K22" si="1">H14+H15+H16+H18+H19+H20+H21</f>
        <v>37.860000000000007</v>
      </c>
      <c r="I22" s="22">
        <f t="shared" si="1"/>
        <v>30.25</v>
      </c>
      <c r="J22" s="59">
        <f t="shared" si="1"/>
        <v>101.16</v>
      </c>
      <c r="K22" s="476">
        <f t="shared" si="1"/>
        <v>831.0200000000001</v>
      </c>
    </row>
    <row r="23" spans="1:11" s="16" customFormat="1" ht="33.75" customHeight="1" x14ac:dyDescent="0.25">
      <c r="A23" s="83"/>
      <c r="B23" s="184" t="s">
        <v>76</v>
      </c>
      <c r="C23" s="784"/>
      <c r="D23" s="725"/>
      <c r="E23" s="303" t="s">
        <v>20</v>
      </c>
      <c r="F23" s="478">
        <f>F14+F15+F17+F19+F18+F20+F21</f>
        <v>740</v>
      </c>
      <c r="G23" s="292"/>
      <c r="H23" s="565">
        <f t="shared" ref="H23:K23" si="2">H14+H15+H17+H19+H18+H20+H21</f>
        <v>39.1</v>
      </c>
      <c r="I23" s="52">
        <f t="shared" si="2"/>
        <v>33.809999999999995</v>
      </c>
      <c r="J23" s="71">
        <f t="shared" si="2"/>
        <v>96.88</v>
      </c>
      <c r="K23" s="477">
        <f t="shared" si="2"/>
        <v>851.24</v>
      </c>
    </row>
    <row r="24" spans="1:11" s="16" customFormat="1" ht="33.75" customHeight="1" x14ac:dyDescent="0.25">
      <c r="A24" s="83"/>
      <c r="B24" s="183" t="s">
        <v>74</v>
      </c>
      <c r="C24" s="785"/>
      <c r="D24" s="698"/>
      <c r="E24" s="554" t="s">
        <v>21</v>
      </c>
      <c r="F24" s="431"/>
      <c r="G24" s="430"/>
      <c r="H24" s="50"/>
      <c r="I24" s="22"/>
      <c r="J24" s="59"/>
      <c r="K24" s="518">
        <f>K22/23.5</f>
        <v>35.362553191489368</v>
      </c>
    </row>
    <row r="25" spans="1:11" s="16" customFormat="1" ht="33.75" customHeight="1" thickBot="1" x14ac:dyDescent="0.3">
      <c r="A25" s="363"/>
      <c r="B25" s="186" t="s">
        <v>76</v>
      </c>
      <c r="C25" s="786"/>
      <c r="D25" s="699"/>
      <c r="E25" s="555" t="s">
        <v>21</v>
      </c>
      <c r="F25" s="699"/>
      <c r="G25" s="681"/>
      <c r="H25" s="950"/>
      <c r="I25" s="703"/>
      <c r="J25" s="704"/>
      <c r="K25" s="519">
        <f>K23/23.5</f>
        <v>36.222978723404253</v>
      </c>
    </row>
    <row r="26" spans="1:11" x14ac:dyDescent="0.25">
      <c r="A26" s="2"/>
      <c r="C26" s="4"/>
      <c r="D26" s="2"/>
      <c r="E26" s="2"/>
      <c r="F26" s="2"/>
      <c r="G26" s="2"/>
      <c r="H26" s="10"/>
      <c r="I26" s="9"/>
      <c r="J26" s="2"/>
      <c r="K26" s="12"/>
    </row>
    <row r="27" spans="1:11" ht="18.75" x14ac:dyDescent="0.25">
      <c r="A27" s="386"/>
      <c r="B27" s="386"/>
      <c r="C27" s="278"/>
      <c r="D27" s="215"/>
      <c r="E27" s="25"/>
      <c r="F27" s="26"/>
      <c r="G27" s="26"/>
      <c r="H27" s="9"/>
      <c r="I27" s="11"/>
      <c r="J27" s="11"/>
    </row>
    <row r="28" spans="1:11" ht="18.75" x14ac:dyDescent="0.25">
      <c r="A28" s="636" t="s">
        <v>66</v>
      </c>
      <c r="B28" s="833"/>
      <c r="C28" s="637"/>
      <c r="D28" s="638"/>
      <c r="E28" s="25"/>
      <c r="F28" s="26"/>
      <c r="G28" s="26"/>
      <c r="H28" s="11"/>
      <c r="I28" s="11"/>
      <c r="J28" s="11"/>
    </row>
    <row r="29" spans="1:11" ht="18.75" x14ac:dyDescent="0.25">
      <c r="A29" s="639" t="s">
        <v>67</v>
      </c>
      <c r="B29" s="834"/>
      <c r="C29" s="640"/>
      <c r="D29" s="640"/>
      <c r="E29" s="25"/>
      <c r="F29" s="26"/>
      <c r="G29" s="26"/>
      <c r="H29" s="11"/>
      <c r="I29" s="11"/>
      <c r="J29" s="11"/>
    </row>
    <row r="30" spans="1:11" ht="18.75" x14ac:dyDescent="0.25">
      <c r="D30" s="11"/>
      <c r="E30" s="25"/>
      <c r="F30" s="26"/>
      <c r="G30" s="26"/>
      <c r="H30" s="11"/>
      <c r="I30" s="11"/>
      <c r="J30" s="11"/>
    </row>
    <row r="32" spans="1:11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F4:F5"/>
    <mergeCell ref="G4:G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4</vt:i4>
      </vt:variant>
    </vt:vector>
  </HeadingPairs>
  <TitlesOfParts>
    <vt:vector size="29" baseType="lpstr">
      <vt:lpstr>1 день</vt:lpstr>
      <vt:lpstr>2 день</vt:lpstr>
      <vt:lpstr>3 день</vt:lpstr>
      <vt:lpstr>4 день</vt:lpstr>
      <vt:lpstr>5 день</vt:lpstr>
      <vt:lpstr>6 день</vt:lpstr>
      <vt:lpstr>06.03</vt:lpstr>
      <vt:lpstr>07.03</vt:lpstr>
      <vt:lpstr>9 день</vt:lpstr>
      <vt:lpstr>09.03</vt:lpstr>
      <vt:lpstr>10.03</vt:lpstr>
      <vt:lpstr>12 день</vt:lpstr>
      <vt:lpstr>13.03.</vt:lpstr>
      <vt:lpstr>14.03</vt:lpstr>
      <vt:lpstr>15.03</vt:lpstr>
      <vt:lpstr>16.03</vt:lpstr>
      <vt:lpstr>15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Лист1</vt:lpstr>
      <vt:lpstr>'07.03'!Область_печати</vt:lpstr>
      <vt:lpstr>'09.03'!Область_печати</vt:lpstr>
      <vt:lpstr>'21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2023-03-16T06:05:32Z</dcterms:modified>
</cp:coreProperties>
</file>