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 tabRatio="884" firstSheet="7" activeTab="23"/>
  </bookViews>
  <sheets>
    <sheet name="1 день" sheetId="6" r:id="rId1"/>
    <sheet name="2 день" sheetId="10" r:id="rId2"/>
    <sheet name="3 день" sheetId="11" r:id="rId3"/>
    <sheet name="4 день" sheetId="13" r:id="rId4"/>
    <sheet name="5 день" sheetId="14" r:id="rId5"/>
    <sheet name="6 день" sheetId="15" r:id="rId6"/>
    <sheet name="12 день" sheetId="21" r:id="rId7"/>
    <sheet name="18 день" sheetId="27" r:id="rId8"/>
    <sheet name="21.03" sheetId="29" r:id="rId9"/>
    <sheet name="22.03" sheetId="30" r:id="rId10"/>
    <sheet name="23.03" sheetId="31" r:id="rId11"/>
    <sheet name="24.03." sheetId="32" r:id="rId12"/>
    <sheet name="24 день" sheetId="33" r:id="rId13"/>
    <sheet name="03.04" sheetId="16" r:id="rId14"/>
    <sheet name="04.04" sheetId="17" r:id="rId15"/>
    <sheet name="05.04" sheetId="18" r:id="rId16"/>
    <sheet name="06.04" sheetId="19" r:id="rId17"/>
    <sheet name="07.04" sheetId="20" r:id="rId18"/>
    <sheet name="10.04" sheetId="22" r:id="rId19"/>
    <sheet name="11.04" sheetId="23" r:id="rId20"/>
    <sheet name="12.04" sheetId="24" r:id="rId21"/>
    <sheet name="13.04" sheetId="25" r:id="rId22"/>
    <sheet name="14.04" sheetId="26" r:id="rId23"/>
    <sheet name="17.04" sheetId="28" r:id="rId24"/>
  </sheets>
  <definedNames>
    <definedName name="_xlnm.Print_Area" localSheetId="14">'04.04'!$A$1:$K$29</definedName>
    <definedName name="_xlnm.Print_Area" localSheetId="15">'05.04'!$A$1:$K$28</definedName>
    <definedName name="_xlnm.Print_Area" localSheetId="16">'06.04'!$A$1:$K$27</definedName>
    <definedName name="_xlnm.Print_Area" localSheetId="9">'22.03'!$A$2:$K$27</definedName>
  </definedNames>
  <calcPr calcId="162913" calcOnSave="0"/>
</workbook>
</file>

<file path=xl/calcChain.xml><?xml version="1.0" encoding="utf-8"?>
<calcChain xmlns="http://schemas.openxmlformats.org/spreadsheetml/2006/main">
  <c r="G14" i="25" l="1"/>
  <c r="G12" i="24" l="1"/>
  <c r="G13" i="20" l="1"/>
  <c r="G12" i="18" l="1"/>
  <c r="G12" i="16" l="1"/>
  <c r="J12" i="16"/>
  <c r="I12" i="16"/>
  <c r="H12" i="16"/>
  <c r="G12" i="32" l="1"/>
  <c r="F12" i="32"/>
  <c r="G13" i="31" l="1"/>
  <c r="G11" i="30" l="1"/>
  <c r="G13" i="29" l="1"/>
  <c r="H13" i="29"/>
  <c r="G11" i="28" l="1"/>
  <c r="H13" i="25" l="1"/>
  <c r="G11" i="26" l="1"/>
  <c r="G14" i="23" l="1"/>
  <c r="F15" i="23"/>
  <c r="F14" i="23"/>
  <c r="G11" i="22" l="1"/>
  <c r="K14" i="20" l="1"/>
  <c r="G10" i="19" l="1"/>
  <c r="K7" i="17" l="1"/>
  <c r="J7" i="17"/>
  <c r="I7" i="17"/>
  <c r="H7" i="17"/>
  <c r="H12" i="17" s="1"/>
  <c r="H24" i="17"/>
  <c r="H23" i="17"/>
  <c r="G12" i="17" l="1"/>
  <c r="K12" i="15" l="1"/>
  <c r="J12" i="15"/>
  <c r="I12" i="15"/>
  <c r="H12" i="15"/>
  <c r="F12" i="15"/>
  <c r="K11" i="15"/>
  <c r="J11" i="15"/>
  <c r="I11" i="15"/>
  <c r="H11" i="15"/>
  <c r="F11" i="15"/>
  <c r="G14" i="11" l="1"/>
  <c r="H14" i="11"/>
  <c r="I14" i="11"/>
  <c r="J14" i="11"/>
  <c r="G13" i="11"/>
  <c r="H13" i="11"/>
  <c r="I13" i="11"/>
  <c r="J13" i="11"/>
  <c r="J15" i="11" s="1"/>
  <c r="F14" i="11"/>
  <c r="F13" i="11"/>
  <c r="H14" i="31" l="1"/>
  <c r="I14" i="31"/>
  <c r="J14" i="31"/>
  <c r="K14" i="31"/>
  <c r="K16" i="31" s="1"/>
  <c r="H13" i="31"/>
  <c r="I13" i="31"/>
  <c r="J13" i="31"/>
  <c r="K13" i="31"/>
  <c r="K15" i="31" s="1"/>
  <c r="F14" i="31"/>
  <c r="F13" i="31"/>
  <c r="K14" i="29"/>
  <c r="K16" i="29" s="1"/>
  <c r="J14" i="29"/>
  <c r="I14" i="29"/>
  <c r="H14" i="29"/>
  <c r="F14" i="29"/>
  <c r="K13" i="29"/>
  <c r="K15" i="29" s="1"/>
  <c r="J13" i="29"/>
  <c r="I13" i="29"/>
  <c r="F13" i="29"/>
  <c r="H23" i="26"/>
  <c r="I23" i="26"/>
  <c r="J23" i="26"/>
  <c r="K23" i="26"/>
  <c r="H22" i="26"/>
  <c r="I22" i="26"/>
  <c r="J22" i="26"/>
  <c r="K22" i="26"/>
  <c r="F23" i="26"/>
  <c r="F22" i="26"/>
  <c r="J16" i="11"/>
  <c r="K26" i="29" l="1"/>
  <c r="K28" i="29" s="1"/>
  <c r="J26" i="29"/>
  <c r="I26" i="29"/>
  <c r="H26" i="29"/>
  <c r="F26" i="29"/>
  <c r="K25" i="29"/>
  <c r="K27" i="29" s="1"/>
  <c r="J25" i="29"/>
  <c r="I25" i="29"/>
  <c r="H25" i="29"/>
  <c r="F25" i="29"/>
  <c r="K26" i="25"/>
  <c r="K28" i="25" s="1"/>
  <c r="J26" i="25"/>
  <c r="I26" i="25"/>
  <c r="H26" i="25"/>
  <c r="K25" i="25"/>
  <c r="K27" i="25" s="1"/>
  <c r="J25" i="25"/>
  <c r="I25" i="25"/>
  <c r="H25" i="25"/>
  <c r="F26" i="25"/>
  <c r="F25" i="25"/>
  <c r="K23" i="24"/>
  <c r="J23" i="24"/>
  <c r="I23" i="24"/>
  <c r="H23" i="24"/>
  <c r="F23" i="24"/>
  <c r="K22" i="24"/>
  <c r="J22" i="24"/>
  <c r="I22" i="24"/>
  <c r="H22" i="24"/>
  <c r="F22" i="24"/>
  <c r="J26" i="10"/>
  <c r="J28" i="10" s="1"/>
  <c r="I26" i="10"/>
  <c r="H26" i="10"/>
  <c r="G26" i="10"/>
  <c r="F26" i="10"/>
  <c r="J25" i="10"/>
  <c r="J27" i="10" s="1"/>
  <c r="I25" i="10"/>
  <c r="H25" i="10"/>
  <c r="G25" i="10"/>
  <c r="F25" i="10"/>
  <c r="J13" i="27" l="1"/>
  <c r="J14" i="27" s="1"/>
  <c r="I13" i="27"/>
  <c r="H13" i="27"/>
  <c r="G13" i="27"/>
  <c r="F13" i="27"/>
  <c r="J11" i="27"/>
  <c r="J12" i="27" s="1"/>
  <c r="I11" i="27"/>
  <c r="H11" i="27"/>
  <c r="G11" i="27"/>
  <c r="F11" i="27"/>
  <c r="K11" i="26"/>
  <c r="K12" i="26" s="1"/>
  <c r="J11" i="26"/>
  <c r="I11" i="26"/>
  <c r="H11" i="26"/>
  <c r="F11" i="26"/>
  <c r="K12" i="24"/>
  <c r="K13" i="24" s="1"/>
  <c r="J12" i="24"/>
  <c r="I12" i="24"/>
  <c r="H12" i="24"/>
  <c r="F12" i="24"/>
  <c r="K15" i="23"/>
  <c r="K17" i="23" s="1"/>
  <c r="J15" i="23"/>
  <c r="I15" i="23"/>
  <c r="H15" i="23"/>
  <c r="K14" i="23"/>
  <c r="K16" i="23" s="1"/>
  <c r="J14" i="23"/>
  <c r="I14" i="23"/>
  <c r="H14" i="23"/>
  <c r="K12" i="18"/>
  <c r="K13" i="18" s="1"/>
  <c r="J12" i="18"/>
  <c r="I12" i="18"/>
  <c r="H12" i="18"/>
  <c r="F12" i="18"/>
  <c r="K15" i="15"/>
  <c r="I10" i="33" l="1"/>
  <c r="H10" i="33"/>
  <c r="G10" i="33"/>
  <c r="F10" i="33"/>
  <c r="E10" i="33"/>
  <c r="K11" i="30"/>
  <c r="J11" i="30"/>
  <c r="I11" i="30"/>
  <c r="H11" i="30"/>
  <c r="F11" i="30"/>
  <c r="K11" i="28"/>
  <c r="J11" i="28"/>
  <c r="I11" i="28"/>
  <c r="H11" i="28"/>
  <c r="F11" i="28"/>
  <c r="K10" i="21"/>
  <c r="K11" i="21" s="1"/>
  <c r="J10" i="21"/>
  <c r="I10" i="21"/>
  <c r="H10" i="21"/>
  <c r="F10" i="21"/>
  <c r="K16" i="20"/>
  <c r="J14" i="20"/>
  <c r="I14" i="20"/>
  <c r="H14" i="20"/>
  <c r="F14" i="20"/>
  <c r="K13" i="20"/>
  <c r="K15" i="20" s="1"/>
  <c r="J13" i="20"/>
  <c r="I13" i="20"/>
  <c r="H13" i="20"/>
  <c r="F13" i="20"/>
  <c r="K12" i="16"/>
  <c r="F12" i="16"/>
  <c r="J10" i="13"/>
  <c r="I10" i="13"/>
  <c r="H10" i="13"/>
  <c r="G10" i="13"/>
  <c r="F10" i="13"/>
  <c r="W19" i="6"/>
  <c r="V19" i="6"/>
  <c r="U19" i="6"/>
  <c r="T19" i="6"/>
  <c r="S19" i="6"/>
  <c r="R19" i="6"/>
  <c r="Q19" i="6"/>
  <c r="P19" i="6"/>
  <c r="O19" i="6"/>
  <c r="N19" i="6"/>
  <c r="M19" i="6"/>
  <c r="L19" i="6"/>
  <c r="K19" i="6"/>
  <c r="J19" i="6"/>
  <c r="I19" i="6"/>
  <c r="H19" i="6"/>
  <c r="G19" i="6"/>
  <c r="E19" i="6"/>
  <c r="W11" i="6"/>
  <c r="V11" i="6"/>
  <c r="U11" i="6"/>
  <c r="T11" i="6"/>
  <c r="S11" i="6"/>
  <c r="R11" i="6"/>
  <c r="Q11" i="6"/>
  <c r="P11" i="6"/>
  <c r="O11" i="6"/>
  <c r="N11" i="6"/>
  <c r="M11" i="6"/>
  <c r="L11" i="6"/>
  <c r="K11" i="6"/>
  <c r="J11" i="6"/>
  <c r="I11" i="6"/>
  <c r="H11" i="6"/>
  <c r="G11" i="6"/>
  <c r="E11" i="6"/>
  <c r="H23" i="20" l="1"/>
  <c r="K12" i="28" l="1"/>
  <c r="H23" i="18" l="1"/>
  <c r="I23" i="18"/>
  <c r="J23" i="18"/>
  <c r="K23" i="18"/>
  <c r="H22" i="18"/>
  <c r="I22" i="18"/>
  <c r="J22" i="18"/>
  <c r="K22" i="18"/>
  <c r="F23" i="18"/>
  <c r="F22" i="18"/>
  <c r="K11" i="22" l="1"/>
  <c r="K12" i="22" s="1"/>
  <c r="H11" i="22"/>
  <c r="I11" i="22"/>
  <c r="J11" i="22"/>
  <c r="F11" i="22"/>
  <c r="H14" i="25" l="1"/>
  <c r="I14" i="25"/>
  <c r="J14" i="25"/>
  <c r="K14" i="25"/>
  <c r="K16" i="25" s="1"/>
  <c r="I13" i="25"/>
  <c r="J13" i="25"/>
  <c r="K13" i="25"/>
  <c r="K15" i="25" s="1"/>
  <c r="F14" i="25"/>
  <c r="F13" i="25"/>
  <c r="I11" i="33" l="1"/>
  <c r="K25" i="18" l="1"/>
  <c r="K24" i="18"/>
  <c r="J21" i="13" l="1"/>
  <c r="J23" i="13" s="1"/>
  <c r="I21" i="13"/>
  <c r="H21" i="13"/>
  <c r="G21" i="13"/>
  <c r="F21" i="13"/>
  <c r="J20" i="13"/>
  <c r="J22" i="13" s="1"/>
  <c r="I20" i="13"/>
  <c r="H20" i="13"/>
  <c r="G20" i="13"/>
  <c r="F20" i="13"/>
  <c r="K12" i="32" l="1"/>
  <c r="K13" i="32" s="1"/>
  <c r="J12" i="32"/>
  <c r="I12" i="32"/>
  <c r="H12" i="32"/>
  <c r="K10" i="19"/>
  <c r="K11" i="19" s="1"/>
  <c r="J10" i="19"/>
  <c r="I10" i="19"/>
  <c r="H10" i="19"/>
  <c r="F10" i="19"/>
  <c r="J12" i="14" l="1"/>
  <c r="J13" i="14" s="1"/>
  <c r="I12" i="14"/>
  <c r="H12" i="14"/>
  <c r="G12" i="14"/>
  <c r="F12" i="14"/>
  <c r="J11" i="13"/>
  <c r="K24" i="32" l="1"/>
  <c r="K26" i="32" s="1"/>
  <c r="J24" i="32"/>
  <c r="I24" i="32"/>
  <c r="K23" i="32"/>
  <c r="K25" i="32" s="1"/>
  <c r="J23" i="32"/>
  <c r="I23" i="32"/>
  <c r="H24" i="32"/>
  <c r="H23" i="32"/>
  <c r="K22" i="19"/>
  <c r="J22" i="19"/>
  <c r="I22" i="19"/>
  <c r="H22" i="19"/>
  <c r="K21" i="19"/>
  <c r="J21" i="19"/>
  <c r="I21" i="19"/>
  <c r="H21" i="19"/>
  <c r="G14" i="10" l="1"/>
  <c r="H14" i="10"/>
  <c r="I14" i="10"/>
  <c r="J14" i="10"/>
  <c r="J16" i="10" s="1"/>
  <c r="G13" i="10"/>
  <c r="H13" i="10"/>
  <c r="I13" i="10"/>
  <c r="J13" i="10"/>
  <c r="J15" i="10" s="1"/>
  <c r="F14" i="10"/>
  <c r="F13" i="10"/>
  <c r="F24" i="32" l="1"/>
  <c r="F23" i="32"/>
  <c r="I23" i="30" l="1"/>
  <c r="J23" i="30"/>
  <c r="K23" i="30"/>
  <c r="K25" i="30" s="1"/>
  <c r="I22" i="30"/>
  <c r="J22" i="30"/>
  <c r="K22" i="30"/>
  <c r="K24" i="30" s="1"/>
  <c r="H23" i="30"/>
  <c r="H22" i="30"/>
  <c r="F23" i="30"/>
  <c r="F22" i="30"/>
  <c r="K25" i="26" l="1"/>
  <c r="K24" i="26"/>
  <c r="K25" i="24"/>
  <c r="K24" i="24"/>
  <c r="H27" i="23"/>
  <c r="I27" i="23"/>
  <c r="J27" i="23"/>
  <c r="K27" i="23"/>
  <c r="K29" i="23" s="1"/>
  <c r="H26" i="23"/>
  <c r="I26" i="23"/>
  <c r="J26" i="23"/>
  <c r="K26" i="23"/>
  <c r="K28" i="23" s="1"/>
  <c r="F27" i="23"/>
  <c r="F26" i="23"/>
  <c r="H19" i="21"/>
  <c r="I19" i="21"/>
  <c r="J19" i="21"/>
  <c r="K19" i="21"/>
  <c r="K20" i="21" s="1"/>
  <c r="F19" i="21"/>
  <c r="K24" i="19"/>
  <c r="K23" i="19"/>
  <c r="F22" i="19"/>
  <c r="F21" i="19"/>
  <c r="I24" i="17"/>
  <c r="J24" i="17"/>
  <c r="K24" i="17"/>
  <c r="I23" i="17"/>
  <c r="J23" i="17"/>
  <c r="K23" i="17"/>
  <c r="F24" i="17"/>
  <c r="F23" i="17"/>
  <c r="E19" i="33" l="1"/>
  <c r="F24" i="31"/>
  <c r="F20" i="28"/>
  <c r="F22" i="27"/>
  <c r="F20" i="22"/>
  <c r="F23" i="20"/>
  <c r="F21" i="16"/>
  <c r="F23" i="15"/>
  <c r="F21" i="14"/>
  <c r="F24" i="11"/>
  <c r="F12" i="17" l="1"/>
  <c r="K23" i="20" l="1"/>
  <c r="K26" i="17" l="1"/>
  <c r="K25" i="17"/>
  <c r="I12" i="17" l="1"/>
  <c r="J12" i="17"/>
  <c r="K12" i="17"/>
  <c r="K12" i="30"/>
  <c r="K24" i="20" l="1"/>
  <c r="K24" i="31" l="1"/>
  <c r="J22" i="27"/>
  <c r="K20" i="22"/>
  <c r="K21" i="16" l="1"/>
  <c r="I21" i="16"/>
  <c r="H21" i="16"/>
  <c r="K23" i="15"/>
  <c r="H23" i="15"/>
  <c r="J21" i="14"/>
  <c r="J24" i="11" l="1"/>
  <c r="J25" i="11" s="1"/>
  <c r="G24" i="11"/>
  <c r="K24" i="15" l="1"/>
  <c r="J12" i="6" l="1"/>
  <c r="F19" i="33" l="1"/>
  <c r="G19" i="33"/>
  <c r="H19" i="33"/>
  <c r="I19" i="33"/>
  <c r="I20" i="33" s="1"/>
  <c r="H24" i="31" l="1"/>
  <c r="I24" i="31"/>
  <c r="J24" i="31"/>
  <c r="K25" i="31"/>
  <c r="K20" i="28" l="1"/>
  <c r="K21" i="28" s="1"/>
  <c r="J20" i="28"/>
  <c r="I20" i="28"/>
  <c r="H20" i="28"/>
  <c r="G22" i="27"/>
  <c r="H22" i="27"/>
  <c r="I22" i="27"/>
  <c r="J23" i="27"/>
  <c r="H20" i="22" l="1"/>
  <c r="I20" i="22"/>
  <c r="J20" i="22"/>
  <c r="K21" i="22"/>
  <c r="I23" i="20"/>
  <c r="J23" i="20"/>
  <c r="K13" i="17" l="1"/>
  <c r="J21" i="16"/>
  <c r="K22" i="16"/>
  <c r="K13" i="16"/>
  <c r="J23" i="15"/>
  <c r="I23" i="15"/>
  <c r="J22" i="14" l="1"/>
  <c r="I21" i="14"/>
  <c r="H21" i="14"/>
  <c r="G21" i="14"/>
  <c r="H24" i="11" l="1"/>
  <c r="I24" i="11"/>
  <c r="J20" i="6" l="1"/>
</calcChain>
</file>

<file path=xl/sharedStrings.xml><?xml version="1.0" encoding="utf-8"?>
<sst xmlns="http://schemas.openxmlformats.org/spreadsheetml/2006/main" count="1337" uniqueCount="221">
  <si>
    <t xml:space="preserve"> Прием пищи</t>
  </si>
  <si>
    <t xml:space="preserve"> Школа</t>
  </si>
  <si>
    <t>день</t>
  </si>
  <si>
    <t xml:space="preserve"> отд/корп.</t>
  </si>
  <si>
    <t>гор.напиток</t>
  </si>
  <si>
    <t>Завтрак</t>
  </si>
  <si>
    <t>Обед</t>
  </si>
  <si>
    <t xml:space="preserve"> закуска</t>
  </si>
  <si>
    <t>1 блюдо</t>
  </si>
  <si>
    <t>2 блюдо</t>
  </si>
  <si>
    <t>Чай с сахаром и лимоном</t>
  </si>
  <si>
    <t>Сыр порциями</t>
  </si>
  <si>
    <t xml:space="preserve">Хлеб ржаной </t>
  </si>
  <si>
    <t>хлеб пшеничный</t>
  </si>
  <si>
    <t>хлеб ржаной</t>
  </si>
  <si>
    <t>Щи с мясом и сметаной</t>
  </si>
  <si>
    <t>Компот из сухофруктов</t>
  </si>
  <si>
    <t>3 блюдо</t>
  </si>
  <si>
    <t>закуска</t>
  </si>
  <si>
    <t>Итого за прием пищи:</t>
  </si>
  <si>
    <t>Доля суточной потребности в энергии, %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</si>
  <si>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</si>
  <si>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</si>
  <si>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</si>
  <si>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</si>
  <si>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>Выход, г</t>
  </si>
  <si>
    <t>Белки</t>
  </si>
  <si>
    <t>Жиры</t>
  </si>
  <si>
    <t>Углеводы</t>
  </si>
  <si>
    <t>ценность, ккал</t>
  </si>
  <si>
    <t>B1</t>
  </si>
  <si>
    <t>C</t>
  </si>
  <si>
    <t>Ca</t>
  </si>
  <si>
    <t>P</t>
  </si>
  <si>
    <t>Mg</t>
  </si>
  <si>
    <t>Fe</t>
  </si>
  <si>
    <t xml:space="preserve"> цена</t>
  </si>
  <si>
    <t>Наименование блюд</t>
  </si>
  <si>
    <t>№</t>
  </si>
  <si>
    <t>рецептуры</t>
  </si>
  <si>
    <t xml:space="preserve"> Раздел</t>
  </si>
  <si>
    <t>Хлеб  пшеничный</t>
  </si>
  <si>
    <t>Каша гречневая рассыпчатая с маслом</t>
  </si>
  <si>
    <t>Сыр сливочный в индивидуальной упаковке</t>
  </si>
  <si>
    <t>Какао с молоком</t>
  </si>
  <si>
    <t>гор. Напиток</t>
  </si>
  <si>
    <t>Хлеб ржаной</t>
  </si>
  <si>
    <t>Суп рыбный с крупой (рыбные консервы)</t>
  </si>
  <si>
    <t xml:space="preserve"> гарнир</t>
  </si>
  <si>
    <t>Фрукты в ассортименте (груша)</t>
  </si>
  <si>
    <t>Батон пшеничный</t>
  </si>
  <si>
    <t xml:space="preserve">Чай с сахаром </t>
  </si>
  <si>
    <t>Свекольник с мясом и сметаной</t>
  </si>
  <si>
    <t>Спагетти отварные с маслом</t>
  </si>
  <si>
    <t>Хлеб пшеничный</t>
  </si>
  <si>
    <t>Суп картофельный с мясом</t>
  </si>
  <si>
    <t>Омлет натуральный</t>
  </si>
  <si>
    <t>Маринад из моркови</t>
  </si>
  <si>
    <t>Рассольник с мясом и сметаной</t>
  </si>
  <si>
    <t>Рис отварной  с маслом</t>
  </si>
  <si>
    <t>Компот фруктово-ягодный (красная смородина)</t>
  </si>
  <si>
    <t>горячее блюдо</t>
  </si>
  <si>
    <t>горячий напиток</t>
  </si>
  <si>
    <t>гарнир</t>
  </si>
  <si>
    <t>Рыба  тушенная   с овощами (минтай)</t>
  </si>
  <si>
    <t>п/к* - полный комплект оборудования (УКМ, мясорубка)</t>
  </si>
  <si>
    <t>о/о** - отсутствие оборудования (УКМ, мясорубка)</t>
  </si>
  <si>
    <t>Суп овощной с мясом и сметаной</t>
  </si>
  <si>
    <t>Отвар из шиповника</t>
  </si>
  <si>
    <t>Пюре из гороха с маслом</t>
  </si>
  <si>
    <t xml:space="preserve"> Суп куриный с вермишелью</t>
  </si>
  <si>
    <t>Макароны отварные с маслом</t>
  </si>
  <si>
    <t>Курица запеченная</t>
  </si>
  <si>
    <t>п/к*</t>
  </si>
  <si>
    <t xml:space="preserve">о/о** </t>
  </si>
  <si>
    <t>о/о**</t>
  </si>
  <si>
    <t>Суп гороховый с мясом</t>
  </si>
  <si>
    <t>Борщ с мясом и сметаной</t>
  </si>
  <si>
    <t>Напиток витаминизированный плодово – ягодный (черносмородиновый)</t>
  </si>
  <si>
    <t>Жаркое с мясом (говядина)</t>
  </si>
  <si>
    <t>Компот из кураги</t>
  </si>
  <si>
    <t xml:space="preserve"> Компот из  сухофруктов</t>
  </si>
  <si>
    <t>Закуска</t>
  </si>
  <si>
    <t>Суп картофельный с фасолью</t>
  </si>
  <si>
    <t>Каша пшенная вязкая с маслом</t>
  </si>
  <si>
    <t>Компот фруктово-ягодный (вишня)</t>
  </si>
  <si>
    <t>Гарнир</t>
  </si>
  <si>
    <t xml:space="preserve">3 блюдо </t>
  </si>
  <si>
    <t>Горячее блюдо</t>
  </si>
  <si>
    <t>2  блюдо</t>
  </si>
  <si>
    <t>Гуляш (говядина)</t>
  </si>
  <si>
    <t>Икра свекольная</t>
  </si>
  <si>
    <t>Горячий шоколад</t>
  </si>
  <si>
    <t xml:space="preserve"> горячее блюдо</t>
  </si>
  <si>
    <t>Суп куриный с вермишелью</t>
  </si>
  <si>
    <t xml:space="preserve">Картофельное пюре с маслом </t>
  </si>
  <si>
    <t>Сок фруктовый (ананасовый)</t>
  </si>
  <si>
    <t xml:space="preserve"> 1 блюдо </t>
  </si>
  <si>
    <t>Филе птицы тушеное в томатном соусе</t>
  </si>
  <si>
    <t>Рис отварной с маслом</t>
  </si>
  <si>
    <t xml:space="preserve"> Биточек из птицы</t>
  </si>
  <si>
    <t xml:space="preserve">Каша  пшенная вязкая с маслом </t>
  </si>
  <si>
    <t>Чай с шиповником</t>
  </si>
  <si>
    <t>Суп куриный с рисом и томатом</t>
  </si>
  <si>
    <t>Сок фруктовый (персиковый)</t>
  </si>
  <si>
    <t>Доля суточной потребности в энерги, %</t>
  </si>
  <si>
    <t xml:space="preserve">Суп картофельный с мясом </t>
  </si>
  <si>
    <t xml:space="preserve"> этикетка</t>
  </si>
  <si>
    <t>Зраза мясная ленивая</t>
  </si>
  <si>
    <t>Запеканка из печени со сливочным  соусом</t>
  </si>
  <si>
    <t>Рыба запеченная под сырно - овощной шапкой</t>
  </si>
  <si>
    <t xml:space="preserve"> Суп картофельный с мясными фрикадельками</t>
  </si>
  <si>
    <t>Фрукты в асортименте (яблоко)</t>
  </si>
  <si>
    <t>Котлета мясная (говядина, свинина, курица)</t>
  </si>
  <si>
    <t xml:space="preserve"> Мясо тушеное (говядина)</t>
  </si>
  <si>
    <t>Щи вегетарианские со сметаной</t>
  </si>
  <si>
    <t>Фрукты в ассортименте (яблоко)</t>
  </si>
  <si>
    <t>Каша гречневая вязкая с маслом</t>
  </si>
  <si>
    <t>B2</t>
  </si>
  <si>
    <t>A, рэт. экв</t>
  </si>
  <si>
    <t>D, мкг</t>
  </si>
  <si>
    <t>K</t>
  </si>
  <si>
    <t>I</t>
  </si>
  <si>
    <t>Se</t>
  </si>
  <si>
    <t>F</t>
  </si>
  <si>
    <t>Запеканка куриная под сырной шапкой</t>
  </si>
  <si>
    <t>Запеканка из творога с шоколадным соусом</t>
  </si>
  <si>
    <t>Каша кукурузная молочная с маслом</t>
  </si>
  <si>
    <t>Рыба тушеная с овощами</t>
  </si>
  <si>
    <t>Котлета мясная (свинина, говядина, курица)</t>
  </si>
  <si>
    <t>о/о*</t>
  </si>
  <si>
    <t>Рыба запеченная с сыром</t>
  </si>
  <si>
    <t>Компот из смеси фруктов и ягод (из смеси фруктов: яблоко, клубника, вишня, слива)</t>
  </si>
  <si>
    <t>Чай с облепихой</t>
  </si>
  <si>
    <t>Сок фруктовый (яблоко)</t>
  </si>
  <si>
    <t>Свекла тушеная с яблоками</t>
  </si>
  <si>
    <t>Сок фруктовый (мультифрукт)</t>
  </si>
  <si>
    <t>Рыба запеченная под сырно-овощной шапкой</t>
  </si>
  <si>
    <t xml:space="preserve">Картофель запеченный </t>
  </si>
  <si>
    <t xml:space="preserve"> п/к*- полный комплект оборудования (УКМ, мясорубка)</t>
  </si>
  <si>
    <t>Картофель отварной с маслом и зеленью</t>
  </si>
  <si>
    <t>Огурцы порционнаые</t>
  </si>
  <si>
    <t>Горошек консервированный</t>
  </si>
  <si>
    <t xml:space="preserve">Кукуруза консервированная </t>
  </si>
  <si>
    <t xml:space="preserve">Курица запеченная с сыром </t>
  </si>
  <si>
    <t>Филе птицы запеченное с помидорами</t>
  </si>
  <si>
    <t>Чахохбили</t>
  </si>
  <si>
    <t>Ассорти из свежих овощей</t>
  </si>
  <si>
    <t>Огурцы порционные</t>
  </si>
  <si>
    <t xml:space="preserve"> Бефстроганов (свинина)</t>
  </si>
  <si>
    <t>Каша  овсяная молочная с маслом</t>
  </si>
  <si>
    <t>Напиток плодово – ягодный витаминизированный (черносмородиновый)</t>
  </si>
  <si>
    <t>Напиток плодово – ягодный  витаминизированный (черносмородиновый)</t>
  </si>
  <si>
    <t>Кисель витаминизированный плодово – ягодный  (яблочно-облепиховый)</t>
  </si>
  <si>
    <t xml:space="preserve">Картофель отварной с маслом и зеленью </t>
  </si>
  <si>
    <t>Рагу овощное с маслом</t>
  </si>
  <si>
    <t>Макароны отварные с  сыром  и маслом</t>
  </si>
  <si>
    <t>Икра овощная</t>
  </si>
  <si>
    <t>Блинчики с маслом (2 шт)</t>
  </si>
  <si>
    <t xml:space="preserve">Картофель запеченный с сыром </t>
  </si>
  <si>
    <t>Бефстроганов (говядина)</t>
  </si>
  <si>
    <t xml:space="preserve">Картофель запеченный с зеленью. </t>
  </si>
  <si>
    <t xml:space="preserve">Котлета мясная (говядина,  мякоть куриная) </t>
  </si>
  <si>
    <t>Филе птицы тушеное с овощами (филе птицы, лук, морковь, томатная паста, сметана)</t>
  </si>
  <si>
    <t>этик.</t>
  </si>
  <si>
    <t>Фруктовый десерт</t>
  </si>
  <si>
    <t>Плов с мясом (говядина)</t>
  </si>
  <si>
    <t>Курица запеченная с сыром</t>
  </si>
  <si>
    <t>Пудинг из творога с изюмом со сгущенным молоком</t>
  </si>
  <si>
    <t>Сложный гарнир №8 (картофельное пюре, капуста брокколи тушеная) NEW</t>
  </si>
  <si>
    <t>Суп овощной с мясом</t>
  </si>
  <si>
    <t>Пельмени отварные с маслом</t>
  </si>
  <si>
    <t>249/2</t>
  </si>
  <si>
    <t>Запеканка из творога  со сгущенным молоком</t>
  </si>
  <si>
    <t>Омлет  с сыром</t>
  </si>
  <si>
    <t>Мясо тушеное (говядина)</t>
  </si>
  <si>
    <t>Филе птицы тушенное в сливочно-сырном соусе</t>
  </si>
  <si>
    <t>Масло сливочное порциями</t>
  </si>
  <si>
    <t>Рассольник с мясом и сметаной и перловой крупой</t>
  </si>
  <si>
    <t>Помидоры порционные</t>
  </si>
  <si>
    <t>Горячий бутерброд на батоне (помидор, сыр)</t>
  </si>
  <si>
    <t>Молочный десерт</t>
  </si>
  <si>
    <t>Печень говяжья тушеная в сметанном соусе</t>
  </si>
  <si>
    <t>33 СД</t>
  </si>
  <si>
    <t>Люля – кебаб с томатным соусом с зеленью</t>
  </si>
  <si>
    <t>Куриные наггетсы с томатным соусом и зеленью</t>
  </si>
  <si>
    <t>Каша  рисовая молочная с ананасами и маслом NEW</t>
  </si>
  <si>
    <t>Салат из свежих помидоров с капустой брокколи NEW</t>
  </si>
  <si>
    <t>Ежики куриные с красным соусом NEW</t>
  </si>
  <si>
    <t>Бульон куриный с яйцом и гренками</t>
  </si>
  <si>
    <t>Кофейный напиток с молоком</t>
  </si>
  <si>
    <t>Напиток плодово – ягодный витаминизированный (вишневый)</t>
  </si>
  <si>
    <t xml:space="preserve">1 блюдо </t>
  </si>
  <si>
    <t>Суп - пюре картофельный с  фрикадельками и гренками</t>
  </si>
  <si>
    <t>Биточек из рыбы NEW</t>
  </si>
  <si>
    <t>Филе птицы тушеное с овощами</t>
  </si>
  <si>
    <t>Кисель витаминизированный  плодово-ягодный (вишневый)</t>
  </si>
  <si>
    <t>день1</t>
  </si>
  <si>
    <t>день 2</t>
  </si>
  <si>
    <t>день 3</t>
  </si>
  <si>
    <t>день 4</t>
  </si>
  <si>
    <t>день 5</t>
  </si>
  <si>
    <t>МБОУ "Колмогоровская СОШ"</t>
  </si>
  <si>
    <t>цена</t>
  </si>
  <si>
    <t>Фрукты в ассортименте (мандарин)</t>
  </si>
  <si>
    <t>тефтели</t>
  </si>
  <si>
    <t>Жаркое с мясом (свинина)</t>
  </si>
  <si>
    <t>Цена</t>
  </si>
  <si>
    <t>чай с сахаром</t>
  </si>
  <si>
    <t>спагетти отварные с маслом</t>
  </si>
  <si>
    <t xml:space="preserve"> Гуляш  (свинина)</t>
  </si>
  <si>
    <t>Компот из яблок</t>
  </si>
  <si>
    <t>молочный десерт</t>
  </si>
  <si>
    <t>Фрукты в асортименте (мандарин)</t>
  </si>
  <si>
    <t xml:space="preserve">Кисель витаминизированный плодово – ягодный </t>
  </si>
  <si>
    <t xml:space="preserve"> гуляш  (свинина)</t>
  </si>
  <si>
    <t>маринад из моркови</t>
  </si>
  <si>
    <t>каша манная молочная с маслом</t>
  </si>
  <si>
    <t>Филе птицы  запеченное в розовом соусе</t>
  </si>
  <si>
    <t>компот из сухофруктов</t>
  </si>
  <si>
    <t>булочка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</si>
</sst>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i/>
      <sz val="12"/>
      <color rgb="FF000000"/>
      <name val="Arial"/>
      <family val="2"/>
      <charset val="204"/>
    </font>
    <font>
      <i/>
      <sz val="12"/>
      <color theme="1"/>
      <name val="Times New Roman"/>
      <family val="1"/>
      <charset val="204"/>
    </font>
    <font>
      <i/>
      <sz val="10"/>
      <name val="Arial"/>
      <family val="2"/>
      <charset val="204"/>
    </font>
    <font>
      <i/>
      <sz val="12"/>
      <color theme="1"/>
      <name val="Calibri"/>
      <family val="2"/>
      <charset val="204"/>
      <scheme val="minor"/>
    </font>
    <font>
      <i/>
      <sz val="18"/>
      <color theme="1"/>
      <name val="Arial"/>
      <family val="2"/>
      <charset val="204"/>
    </font>
    <font>
      <i/>
      <sz val="11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015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Font="1" applyBorder="1"/>
    <xf numFmtId="0" fontId="3" fillId="0" borderId="0" xfId="0" applyFont="1" applyBorder="1"/>
    <xf numFmtId="0" fontId="0" fillId="0" borderId="0" xfId="0" applyBorder="1"/>
    <xf numFmtId="164" fontId="0" fillId="0" borderId="0" xfId="0" applyNumberFormat="1" applyFont="1"/>
    <xf numFmtId="0" fontId="5" fillId="0" borderId="1" xfId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2" fillId="0" borderId="0" xfId="0" applyFont="1"/>
    <xf numFmtId="0" fontId="5" fillId="0" borderId="6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wrapText="1"/>
    </xf>
    <xf numFmtId="0" fontId="0" fillId="2" borderId="0" xfId="0" applyFont="1" applyFill="1"/>
    <xf numFmtId="0" fontId="5" fillId="0" borderId="1" xfId="1" applyFont="1" applyFill="1" applyBorder="1" applyAlignment="1">
      <alignment horizontal="center"/>
    </xf>
    <xf numFmtId="0" fontId="5" fillId="0" borderId="4" xfId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2" fillId="2" borderId="0" xfId="0" applyFont="1" applyFill="1"/>
    <xf numFmtId="0" fontId="5" fillId="0" borderId="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4" xfId="1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 wrapText="1"/>
    </xf>
    <xf numFmtId="0" fontId="5" fillId="2" borderId="14" xfId="0" applyFont="1" applyFill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10" fillId="2" borderId="16" xfId="0" applyFont="1" applyFill="1" applyBorder="1" applyAlignment="1">
      <alignment horizontal="center"/>
    </xf>
    <xf numFmtId="0" fontId="0" fillId="3" borderId="0" xfId="0" applyFont="1" applyFill="1"/>
    <xf numFmtId="0" fontId="10" fillId="3" borderId="6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wrapText="1"/>
    </xf>
    <xf numFmtId="0" fontId="10" fillId="4" borderId="1" xfId="0" applyFont="1" applyFill="1" applyBorder="1" applyAlignment="1">
      <alignment horizontal="center"/>
    </xf>
    <xf numFmtId="0" fontId="5" fillId="4" borderId="1" xfId="1" applyFont="1" applyFill="1" applyBorder="1" applyAlignment="1">
      <alignment horizontal="center"/>
    </xf>
    <xf numFmtId="0" fontId="5" fillId="4" borderId="4" xfId="1" applyFont="1" applyFill="1" applyBorder="1" applyAlignment="1">
      <alignment horizontal="center"/>
    </xf>
    <xf numFmtId="0" fontId="0" fillId="4" borderId="0" xfId="0" applyFill="1"/>
    <xf numFmtId="0" fontId="5" fillId="3" borderId="6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10" fillId="3" borderId="14" xfId="0" applyFont="1" applyFill="1" applyBorder="1" applyAlignment="1">
      <alignment horizontal="center"/>
    </xf>
    <xf numFmtId="0" fontId="10" fillId="4" borderId="2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0" fillId="2" borderId="14" xfId="0" applyFont="1" applyFill="1" applyBorder="1" applyAlignment="1">
      <alignment horizontal="center"/>
    </xf>
    <xf numFmtId="0" fontId="6" fillId="0" borderId="21" xfId="0" applyFont="1" applyBorder="1"/>
    <xf numFmtId="0" fontId="6" fillId="0" borderId="22" xfId="0" applyFont="1" applyBorder="1"/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5" fillId="3" borderId="14" xfId="0" applyFont="1" applyFill="1" applyBorder="1" applyAlignment="1">
      <alignment horizontal="center" wrapText="1"/>
    </xf>
    <xf numFmtId="0" fontId="5" fillId="4" borderId="14" xfId="1" applyFont="1" applyFill="1" applyBorder="1" applyAlignment="1">
      <alignment horizontal="center"/>
    </xf>
    <xf numFmtId="0" fontId="10" fillId="4" borderId="14" xfId="0" applyFont="1" applyFill="1" applyBorder="1" applyAlignment="1">
      <alignment horizontal="center"/>
    </xf>
    <xf numFmtId="0" fontId="5" fillId="0" borderId="6" xfId="1" applyFont="1" applyBorder="1" applyAlignment="1">
      <alignment horizontal="center"/>
    </xf>
    <xf numFmtId="0" fontId="12" fillId="0" borderId="0" xfId="0" applyFont="1" applyBorder="1"/>
    <xf numFmtId="0" fontId="10" fillId="0" borderId="0" xfId="0" applyFont="1" applyBorder="1"/>
    <xf numFmtId="0" fontId="5" fillId="4" borderId="1" xfId="0" applyFont="1" applyFill="1" applyBorder="1" applyAlignment="1">
      <alignment horizontal="center" wrapText="1"/>
    </xf>
    <xf numFmtId="0" fontId="5" fillId="2" borderId="1" xfId="1" applyFont="1" applyFill="1" applyBorder="1" applyAlignment="1">
      <alignment horizontal="center"/>
    </xf>
    <xf numFmtId="0" fontId="5" fillId="2" borderId="4" xfId="1" applyFont="1" applyFill="1" applyBorder="1" applyAlignment="1">
      <alignment horizontal="center"/>
    </xf>
    <xf numFmtId="0" fontId="6" fillId="0" borderId="44" xfId="0" applyFont="1" applyBorder="1"/>
    <xf numFmtId="0" fontId="6" fillId="0" borderId="45" xfId="0" applyFont="1" applyBorder="1"/>
    <xf numFmtId="0" fontId="10" fillId="0" borderId="46" xfId="0" applyFont="1" applyBorder="1"/>
    <xf numFmtId="0" fontId="10" fillId="2" borderId="46" xfId="0" applyFont="1" applyFill="1" applyBorder="1"/>
    <xf numFmtId="0" fontId="10" fillId="0" borderId="44" xfId="0" applyFont="1" applyBorder="1"/>
    <xf numFmtId="0" fontId="9" fillId="0" borderId="46" xfId="0" applyFont="1" applyBorder="1"/>
    <xf numFmtId="0" fontId="5" fillId="0" borderId="14" xfId="1" applyFont="1" applyFill="1" applyBorder="1" applyAlignment="1">
      <alignment horizontal="center"/>
    </xf>
    <xf numFmtId="0" fontId="5" fillId="0" borderId="10" xfId="1" applyFont="1" applyBorder="1" applyAlignment="1">
      <alignment horizontal="center"/>
    </xf>
    <xf numFmtId="0" fontId="5" fillId="0" borderId="13" xfId="1" applyFont="1" applyBorder="1" applyAlignment="1">
      <alignment horizontal="center"/>
    </xf>
    <xf numFmtId="0" fontId="10" fillId="2" borderId="0" xfId="0" applyFont="1" applyFill="1" applyBorder="1"/>
    <xf numFmtId="0" fontId="12" fillId="2" borderId="35" xfId="0" applyFont="1" applyFill="1" applyBorder="1"/>
    <xf numFmtId="0" fontId="9" fillId="2" borderId="46" xfId="0" applyFont="1" applyFill="1" applyBorder="1"/>
    <xf numFmtId="0" fontId="5" fillId="2" borderId="1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10" fillId="2" borderId="2" xfId="0" applyFont="1" applyFill="1" applyBorder="1" applyAlignment="1">
      <alignment horizontal="center"/>
    </xf>
    <xf numFmtId="0" fontId="10" fillId="2" borderId="20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 wrapText="1"/>
    </xf>
    <xf numFmtId="0" fontId="7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8" fillId="0" borderId="38" xfId="0" applyFont="1" applyBorder="1"/>
    <xf numFmtId="0" fontId="7" fillId="0" borderId="44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10" fillId="0" borderId="31" xfId="0" applyFont="1" applyBorder="1"/>
    <xf numFmtId="0" fontId="9" fillId="2" borderId="31" xfId="0" applyFont="1" applyFill="1" applyBorder="1"/>
    <xf numFmtId="0" fontId="9" fillId="0" borderId="31" xfId="0" applyFont="1" applyBorder="1"/>
    <xf numFmtId="0" fontId="5" fillId="3" borderId="2" xfId="0" applyFont="1" applyFill="1" applyBorder="1" applyAlignment="1">
      <alignment horizontal="center"/>
    </xf>
    <xf numFmtId="0" fontId="5" fillId="3" borderId="20" xfId="0" applyFont="1" applyFill="1" applyBorder="1" applyAlignment="1">
      <alignment horizontal="center"/>
    </xf>
    <xf numFmtId="0" fontId="5" fillId="4" borderId="14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0" fillId="0" borderId="0" xfId="0" applyAlignment="1"/>
    <xf numFmtId="0" fontId="0" fillId="3" borderId="0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9" fillId="2" borderId="45" xfId="0" applyFont="1" applyFill="1" applyBorder="1"/>
    <xf numFmtId="0" fontId="10" fillId="2" borderId="17" xfId="0" applyFont="1" applyFill="1" applyBorder="1" applyAlignment="1">
      <alignment horizontal="center"/>
    </xf>
    <xf numFmtId="0" fontId="12" fillId="0" borderId="44" xfId="0" applyFont="1" applyBorder="1" applyAlignment="1">
      <alignment horizontal="center"/>
    </xf>
    <xf numFmtId="0" fontId="12" fillId="0" borderId="45" xfId="0" applyFont="1" applyBorder="1" applyAlignment="1">
      <alignment horizontal="center"/>
    </xf>
    <xf numFmtId="0" fontId="12" fillId="0" borderId="34" xfId="0" applyFont="1" applyBorder="1" applyAlignment="1">
      <alignment horizontal="center"/>
    </xf>
    <xf numFmtId="0" fontId="12" fillId="2" borderId="35" xfId="0" applyFont="1" applyFill="1" applyBorder="1" applyAlignment="1">
      <alignment horizontal="center"/>
    </xf>
    <xf numFmtId="0" fontId="12" fillId="2" borderId="36" xfId="0" applyFont="1" applyFill="1" applyBorder="1" applyAlignment="1">
      <alignment horizontal="center"/>
    </xf>
    <xf numFmtId="0" fontId="12" fillId="0" borderId="3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2" fillId="2" borderId="0" xfId="0" applyFont="1" applyFill="1" applyBorder="1"/>
    <xf numFmtId="0" fontId="7" fillId="0" borderId="32" xfId="0" applyFont="1" applyBorder="1" applyAlignment="1">
      <alignment horizontal="center"/>
    </xf>
    <xf numFmtId="0" fontId="10" fillId="2" borderId="18" xfId="0" applyFont="1" applyFill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8" fillId="0" borderId="44" xfId="0" applyFont="1" applyBorder="1"/>
    <xf numFmtId="0" fontId="10" fillId="2" borderId="35" xfId="0" applyFont="1" applyFill="1" applyBorder="1" applyAlignment="1">
      <alignment horizontal="left"/>
    </xf>
    <xf numFmtId="0" fontId="9" fillId="2" borderId="36" xfId="0" applyFont="1" applyFill="1" applyBorder="1"/>
    <xf numFmtId="0" fontId="10" fillId="0" borderId="35" xfId="0" applyFont="1" applyBorder="1" applyAlignment="1">
      <alignment horizontal="center"/>
    </xf>
    <xf numFmtId="0" fontId="10" fillId="2" borderId="35" xfId="0" applyFont="1" applyFill="1" applyBorder="1" applyAlignment="1">
      <alignment horizontal="center"/>
    </xf>
    <xf numFmtId="0" fontId="10" fillId="0" borderId="35" xfId="0" applyFont="1" applyFill="1" applyBorder="1" applyAlignment="1">
      <alignment horizontal="center"/>
    </xf>
    <xf numFmtId="0" fontId="5" fillId="0" borderId="35" xfId="1" applyFont="1" applyBorder="1" applyAlignment="1">
      <alignment horizontal="center"/>
    </xf>
    <xf numFmtId="0" fontId="10" fillId="2" borderId="36" xfId="0" applyFont="1" applyFill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10" fillId="2" borderId="37" xfId="0" applyFont="1" applyFill="1" applyBorder="1" applyAlignment="1">
      <alignment horizontal="center"/>
    </xf>
    <xf numFmtId="0" fontId="9" fillId="2" borderId="36" xfId="0" applyFont="1" applyFill="1" applyBorder="1" applyAlignment="1">
      <alignment horizontal="center"/>
    </xf>
    <xf numFmtId="0" fontId="6" fillId="0" borderId="29" xfId="0" applyFont="1" applyBorder="1"/>
    <xf numFmtId="0" fontId="6" fillId="0" borderId="32" xfId="0" applyFont="1" applyBorder="1"/>
    <xf numFmtId="0" fontId="10" fillId="2" borderId="31" xfId="0" applyFont="1" applyFill="1" applyBorder="1"/>
    <xf numFmtId="0" fontId="10" fillId="2" borderId="32" xfId="0" applyFont="1" applyFill="1" applyBorder="1"/>
    <xf numFmtId="0" fontId="10" fillId="0" borderId="29" xfId="0" applyFont="1" applyBorder="1"/>
    <xf numFmtId="0" fontId="9" fillId="2" borderId="32" xfId="0" applyFont="1" applyFill="1" applyBorder="1"/>
    <xf numFmtId="0" fontId="10" fillId="0" borderId="41" xfId="0" applyFont="1" applyBorder="1" applyAlignment="1">
      <alignment horizontal="center"/>
    </xf>
    <xf numFmtId="0" fontId="10" fillId="0" borderId="41" xfId="0" applyFont="1" applyFill="1" applyBorder="1" applyAlignment="1">
      <alignment horizontal="center"/>
    </xf>
    <xf numFmtId="0" fontId="5" fillId="0" borderId="41" xfId="1" applyFont="1" applyBorder="1" applyAlignment="1">
      <alignment horizontal="center"/>
    </xf>
    <xf numFmtId="0" fontId="10" fillId="0" borderId="35" xfId="0" applyFont="1" applyBorder="1"/>
    <xf numFmtId="0" fontId="10" fillId="0" borderId="35" xfId="0" applyFont="1" applyBorder="1" applyAlignment="1"/>
    <xf numFmtId="0" fontId="10" fillId="2" borderId="35" xfId="0" applyFont="1" applyFill="1" applyBorder="1" applyAlignment="1"/>
    <xf numFmtId="0" fontId="10" fillId="2" borderId="46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10" fillId="2" borderId="34" xfId="0" applyFont="1" applyFill="1" applyBorder="1" applyAlignment="1">
      <alignment horizontal="center"/>
    </xf>
    <xf numFmtId="0" fontId="10" fillId="2" borderId="19" xfId="0" applyFont="1" applyFill="1" applyBorder="1" applyAlignment="1">
      <alignment horizontal="center"/>
    </xf>
    <xf numFmtId="0" fontId="7" fillId="2" borderId="35" xfId="0" applyFont="1" applyFill="1" applyBorder="1" applyAlignment="1">
      <alignment horizontal="left"/>
    </xf>
    <xf numFmtId="0" fontId="7" fillId="2" borderId="36" xfId="0" applyFont="1" applyFill="1" applyBorder="1" applyAlignment="1">
      <alignment horizontal="left"/>
    </xf>
    <xf numFmtId="0" fontId="10" fillId="2" borderId="35" xfId="0" applyFont="1" applyFill="1" applyBorder="1" applyAlignment="1">
      <alignment horizontal="left" wrapText="1"/>
    </xf>
    <xf numFmtId="0" fontId="9" fillId="0" borderId="44" xfId="0" applyFont="1" applyBorder="1"/>
    <xf numFmtId="0" fontId="10" fillId="3" borderId="35" xfId="0" applyFont="1" applyFill="1" applyBorder="1" applyAlignment="1">
      <alignment horizontal="left"/>
    </xf>
    <xf numFmtId="0" fontId="13" fillId="2" borderId="35" xfId="0" applyFont="1" applyFill="1" applyBorder="1" applyAlignment="1">
      <alignment horizontal="center"/>
    </xf>
    <xf numFmtId="0" fontId="10" fillId="4" borderId="35" xfId="0" applyFont="1" applyFill="1" applyBorder="1" applyAlignment="1">
      <alignment horizontal="left"/>
    </xf>
    <xf numFmtId="0" fontId="5" fillId="4" borderId="16" xfId="0" applyFont="1" applyFill="1" applyBorder="1" applyAlignment="1">
      <alignment horizontal="center"/>
    </xf>
    <xf numFmtId="0" fontId="5" fillId="4" borderId="17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10" fillId="4" borderId="5" xfId="0" applyFont="1" applyFill="1" applyBorder="1" applyAlignment="1">
      <alignment horizontal="center"/>
    </xf>
    <xf numFmtId="0" fontId="10" fillId="4" borderId="48" xfId="0" applyFont="1" applyFill="1" applyBorder="1" applyAlignment="1">
      <alignment horizontal="center"/>
    </xf>
    <xf numFmtId="0" fontId="10" fillId="0" borderId="49" xfId="0" applyFont="1" applyFill="1" applyBorder="1" applyAlignment="1">
      <alignment horizontal="center"/>
    </xf>
    <xf numFmtId="0" fontId="10" fillId="2" borderId="49" xfId="0" applyFont="1" applyFill="1" applyBorder="1" applyAlignment="1">
      <alignment horizontal="center"/>
    </xf>
    <xf numFmtId="0" fontId="10" fillId="0" borderId="49" xfId="0" applyFont="1" applyBorder="1" applyAlignment="1">
      <alignment horizontal="center"/>
    </xf>
    <xf numFmtId="0" fontId="10" fillId="2" borderId="52" xfId="0" applyFont="1" applyFill="1" applyBorder="1" applyAlignment="1">
      <alignment horizontal="center"/>
    </xf>
    <xf numFmtId="0" fontId="9" fillId="2" borderId="50" xfId="0" applyFont="1" applyFill="1" applyBorder="1" applyAlignment="1">
      <alignment horizontal="center"/>
    </xf>
    <xf numFmtId="0" fontId="10" fillId="4" borderId="36" xfId="0" applyFont="1" applyFill="1" applyBorder="1" applyAlignment="1">
      <alignment horizontal="left"/>
    </xf>
    <xf numFmtId="0" fontId="9" fillId="0" borderId="38" xfId="0" applyFont="1" applyBorder="1"/>
    <xf numFmtId="0" fontId="10" fillId="0" borderId="5" xfId="0" applyFont="1" applyBorder="1" applyAlignment="1">
      <alignment wrapText="1"/>
    </xf>
    <xf numFmtId="0" fontId="10" fillId="3" borderId="5" xfId="0" applyFont="1" applyFill="1" applyBorder="1" applyAlignment="1">
      <alignment horizontal="left"/>
    </xf>
    <xf numFmtId="0" fontId="10" fillId="4" borderId="5" xfId="0" applyFont="1" applyFill="1" applyBorder="1" applyAlignment="1">
      <alignment horizontal="left"/>
    </xf>
    <xf numFmtId="0" fontId="10" fillId="2" borderId="23" xfId="0" applyFont="1" applyFill="1" applyBorder="1" applyAlignment="1">
      <alignment horizontal="left"/>
    </xf>
    <xf numFmtId="0" fontId="10" fillId="2" borderId="5" xfId="0" applyFont="1" applyFill="1" applyBorder="1" applyAlignment="1">
      <alignment horizontal="left" wrapText="1"/>
    </xf>
    <xf numFmtId="0" fontId="10" fillId="0" borderId="5" xfId="0" applyFont="1" applyBorder="1" applyAlignment="1"/>
    <xf numFmtId="0" fontId="7" fillId="2" borderId="5" xfId="0" applyFont="1" applyFill="1" applyBorder="1" applyAlignment="1">
      <alignment horizontal="left"/>
    </xf>
    <xf numFmtId="0" fontId="7" fillId="2" borderId="48" xfId="0" applyFont="1" applyFill="1" applyBorder="1" applyAlignment="1">
      <alignment horizontal="left"/>
    </xf>
    <xf numFmtId="0" fontId="10" fillId="3" borderId="35" xfId="0" applyFont="1" applyFill="1" applyBorder="1" applyAlignment="1">
      <alignment horizontal="center"/>
    </xf>
    <xf numFmtId="0" fontId="10" fillId="4" borderId="35" xfId="0" applyFont="1" applyFill="1" applyBorder="1" applyAlignment="1">
      <alignment horizontal="center"/>
    </xf>
    <xf numFmtId="0" fontId="10" fillId="0" borderId="35" xfId="0" applyFont="1" applyBorder="1" applyAlignment="1">
      <alignment horizontal="center" wrapText="1"/>
    </xf>
    <xf numFmtId="0" fontId="10" fillId="4" borderId="36" xfId="0" applyFont="1" applyFill="1" applyBorder="1" applyAlignment="1">
      <alignment horizontal="center"/>
    </xf>
    <xf numFmtId="0" fontId="10" fillId="4" borderId="49" xfId="0" applyFont="1" applyFill="1" applyBorder="1" applyAlignment="1">
      <alignment horizontal="center"/>
    </xf>
    <xf numFmtId="0" fontId="5" fillId="4" borderId="18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7" fillId="0" borderId="44" xfId="0" applyFont="1" applyBorder="1"/>
    <xf numFmtId="0" fontId="7" fillId="0" borderId="45" xfId="0" applyFont="1" applyBorder="1"/>
    <xf numFmtId="0" fontId="5" fillId="0" borderId="35" xfId="0" applyFont="1" applyBorder="1" applyAlignment="1">
      <alignment horizontal="center"/>
    </xf>
    <xf numFmtId="164" fontId="5" fillId="0" borderId="35" xfId="0" applyNumberFormat="1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2" borderId="35" xfId="0" applyFont="1" applyFill="1" applyBorder="1" applyAlignment="1">
      <alignment horizontal="center"/>
    </xf>
    <xf numFmtId="0" fontId="6" fillId="2" borderId="37" xfId="0" applyFont="1" applyFill="1" applyBorder="1" applyAlignment="1">
      <alignment horizontal="center"/>
    </xf>
    <xf numFmtId="164" fontId="6" fillId="2" borderId="36" xfId="0" applyNumberFormat="1" applyFont="1" applyFill="1" applyBorder="1" applyAlignment="1">
      <alignment horizontal="center"/>
    </xf>
    <xf numFmtId="0" fontId="10" fillId="2" borderId="50" xfId="0" applyFont="1" applyFill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3" borderId="27" xfId="0" applyFont="1" applyFill="1" applyBorder="1" applyAlignment="1">
      <alignment horizontal="center"/>
    </xf>
    <xf numFmtId="0" fontId="10" fillId="2" borderId="27" xfId="0" applyFont="1" applyFill="1" applyBorder="1" applyAlignment="1">
      <alignment horizontal="center"/>
    </xf>
    <xf numFmtId="0" fontId="10" fillId="2" borderId="54" xfId="0" applyFont="1" applyFill="1" applyBorder="1" applyAlignment="1">
      <alignment horizontal="center"/>
    </xf>
    <xf numFmtId="0" fontId="10" fillId="2" borderId="28" xfId="0" applyFont="1" applyFill="1" applyBorder="1" applyAlignment="1">
      <alignment horizontal="center"/>
    </xf>
    <xf numFmtId="0" fontId="10" fillId="2" borderId="35" xfId="0" applyFont="1" applyFill="1" applyBorder="1"/>
    <xf numFmtId="0" fontId="10" fillId="2" borderId="5" xfId="0" applyFont="1" applyFill="1" applyBorder="1" applyAlignment="1">
      <alignment horizontal="left"/>
    </xf>
    <xf numFmtId="0" fontId="10" fillId="2" borderId="5" xfId="0" applyFont="1" applyFill="1" applyBorder="1"/>
    <xf numFmtId="0" fontId="10" fillId="2" borderId="48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5" fillId="2" borderId="14" xfId="1" applyFont="1" applyFill="1" applyBorder="1" applyAlignment="1">
      <alignment horizontal="center"/>
    </xf>
    <xf numFmtId="0" fontId="5" fillId="2" borderId="6" xfId="1" applyFont="1" applyFill="1" applyBorder="1" applyAlignment="1">
      <alignment horizontal="center"/>
    </xf>
    <xf numFmtId="0" fontId="10" fillId="2" borderId="5" xfId="0" applyFont="1" applyFill="1" applyBorder="1" applyAlignment="1"/>
    <xf numFmtId="0" fontId="5" fillId="2" borderId="35" xfId="1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ont="1" applyFill="1" applyBorder="1"/>
    <xf numFmtId="0" fontId="3" fillId="2" borderId="0" xfId="0" applyFont="1" applyFill="1" applyBorder="1"/>
    <xf numFmtId="164" fontId="0" fillId="2" borderId="0" xfId="0" applyNumberFormat="1" applyFont="1" applyFill="1"/>
    <xf numFmtId="0" fontId="0" fillId="2" borderId="0" xfId="0" applyFill="1"/>
    <xf numFmtId="0" fontId="10" fillId="0" borderId="35" xfId="0" applyFont="1" applyBorder="1" applyAlignment="1">
      <alignment wrapText="1"/>
    </xf>
    <xf numFmtId="0" fontId="10" fillId="0" borderId="53" xfId="0" applyFont="1" applyBorder="1" applyAlignment="1">
      <alignment horizontal="center"/>
    </xf>
    <xf numFmtId="0" fontId="10" fillId="2" borderId="53" xfId="0" applyFont="1" applyFill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5" fillId="0" borderId="53" xfId="0" applyFont="1" applyBorder="1" applyAlignment="1">
      <alignment horizontal="center"/>
    </xf>
    <xf numFmtId="164" fontId="7" fillId="2" borderId="35" xfId="0" applyNumberFormat="1" applyFont="1" applyFill="1" applyBorder="1" applyAlignment="1">
      <alignment horizontal="center"/>
    </xf>
    <xf numFmtId="0" fontId="9" fillId="2" borderId="35" xfId="0" applyFont="1" applyFill="1" applyBorder="1"/>
    <xf numFmtId="0" fontId="9" fillId="0" borderId="35" xfId="0" applyFont="1" applyBorder="1" applyAlignment="1">
      <alignment horizontal="center"/>
    </xf>
    <xf numFmtId="0" fontId="10" fillId="2" borderId="35" xfId="0" applyFont="1" applyFill="1" applyBorder="1" applyAlignment="1">
      <alignment horizontal="center" wrapText="1"/>
    </xf>
    <xf numFmtId="0" fontId="12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13" fillId="2" borderId="34" xfId="0" applyFont="1" applyFill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/>
    <xf numFmtId="0" fontId="0" fillId="2" borderId="0" xfId="0" applyFont="1" applyFill="1" applyBorder="1" applyAlignment="1"/>
    <xf numFmtId="0" fontId="10" fillId="3" borderId="37" xfId="0" applyFont="1" applyFill="1" applyBorder="1" applyAlignment="1">
      <alignment horizontal="center"/>
    </xf>
    <xf numFmtId="0" fontId="10" fillId="4" borderId="37" xfId="0" applyFont="1" applyFill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7" xfId="1" applyFont="1" applyBorder="1" applyAlignment="1">
      <alignment horizontal="center"/>
    </xf>
    <xf numFmtId="0" fontId="5" fillId="4" borderId="27" xfId="0" applyFont="1" applyFill="1" applyBorder="1" applyAlignment="1">
      <alignment horizontal="center"/>
    </xf>
    <xf numFmtId="0" fontId="5" fillId="4" borderId="6" xfId="1" applyFont="1" applyFill="1" applyBorder="1" applyAlignment="1">
      <alignment horizontal="center"/>
    </xf>
    <xf numFmtId="0" fontId="5" fillId="4" borderId="35" xfId="1" applyFont="1" applyFill="1" applyBorder="1" applyAlignment="1">
      <alignment horizontal="center"/>
    </xf>
    <xf numFmtId="0" fontId="13" fillId="2" borderId="46" xfId="0" applyFont="1" applyFill="1" applyBorder="1" applyAlignment="1">
      <alignment horizontal="center"/>
    </xf>
    <xf numFmtId="0" fontId="10" fillId="0" borderId="35" xfId="0" applyFont="1" applyBorder="1" applyAlignment="1">
      <alignment vertical="center" wrapText="1"/>
    </xf>
    <xf numFmtId="0" fontId="5" fillId="2" borderId="28" xfId="0" applyFont="1" applyFill="1" applyBorder="1" applyAlignment="1">
      <alignment horizontal="center"/>
    </xf>
    <xf numFmtId="0" fontId="13" fillId="2" borderId="36" xfId="0" applyFont="1" applyFill="1" applyBorder="1" applyAlignment="1">
      <alignment horizontal="center"/>
    </xf>
    <xf numFmtId="0" fontId="5" fillId="3" borderId="35" xfId="0" applyFont="1" applyFill="1" applyBorder="1" applyAlignment="1">
      <alignment horizontal="center" wrapText="1"/>
    </xf>
    <xf numFmtId="0" fontId="5" fillId="3" borderId="27" xfId="0" applyFont="1" applyFill="1" applyBorder="1" applyAlignment="1">
      <alignment horizontal="center" wrapText="1"/>
    </xf>
    <xf numFmtId="0" fontId="5" fillId="2" borderId="27" xfId="1" applyFont="1" applyFill="1" applyBorder="1" applyAlignment="1">
      <alignment horizontal="center"/>
    </xf>
    <xf numFmtId="0" fontId="10" fillId="0" borderId="23" xfId="0" applyFont="1" applyBorder="1"/>
    <xf numFmtId="0" fontId="8" fillId="0" borderId="44" xfId="0" applyFont="1" applyBorder="1" applyAlignment="1"/>
    <xf numFmtId="0" fontId="10" fillId="0" borderId="35" xfId="0" applyFont="1" applyFill="1" applyBorder="1"/>
    <xf numFmtId="0" fontId="10" fillId="2" borderId="36" xfId="0" applyFont="1" applyFill="1" applyBorder="1" applyAlignment="1"/>
    <xf numFmtId="0" fontId="7" fillId="0" borderId="46" xfId="0" applyFont="1" applyBorder="1" applyAlignment="1">
      <alignment horizontal="center"/>
    </xf>
    <xf numFmtId="0" fontId="10" fillId="0" borderId="5" xfId="0" applyFont="1" applyBorder="1" applyAlignment="1">
      <alignment horizontal="right"/>
    </xf>
    <xf numFmtId="0" fontId="7" fillId="0" borderId="30" xfId="0" applyFont="1" applyBorder="1"/>
    <xf numFmtId="0" fontId="5" fillId="0" borderId="5" xfId="0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9" fillId="2" borderId="48" xfId="0" applyFont="1" applyFill="1" applyBorder="1" applyAlignment="1">
      <alignment horizontal="center"/>
    </xf>
    <xf numFmtId="0" fontId="9" fillId="0" borderId="32" xfId="0" applyFont="1" applyBorder="1"/>
    <xf numFmtId="0" fontId="9" fillId="0" borderId="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0" fillId="2" borderId="43" xfId="0" applyFont="1" applyFill="1" applyBorder="1" applyAlignment="1">
      <alignment horizontal="center"/>
    </xf>
    <xf numFmtId="0" fontId="6" fillId="2" borderId="35" xfId="0" applyFont="1" applyFill="1" applyBorder="1" applyAlignment="1">
      <alignment horizontal="center"/>
    </xf>
    <xf numFmtId="0" fontId="13" fillId="0" borderId="35" xfId="0" applyFont="1" applyBorder="1" applyAlignment="1">
      <alignment horizontal="center"/>
    </xf>
    <xf numFmtId="0" fontId="6" fillId="2" borderId="49" xfId="0" applyFont="1" applyFill="1" applyBorder="1" applyAlignment="1">
      <alignment horizontal="center"/>
    </xf>
    <xf numFmtId="0" fontId="10" fillId="0" borderId="40" xfId="0" applyFont="1" applyBorder="1" applyAlignment="1"/>
    <xf numFmtId="164" fontId="5" fillId="2" borderId="35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27" xfId="0" applyFont="1" applyFill="1" applyBorder="1" applyAlignment="1">
      <alignment horizontal="center"/>
    </xf>
    <xf numFmtId="0" fontId="13" fillId="2" borderId="53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Border="1"/>
    <xf numFmtId="0" fontId="14" fillId="2" borderId="0" xfId="0" applyFont="1" applyFill="1" applyBorder="1" applyAlignment="1">
      <alignment vertical="center" wrapText="1"/>
    </xf>
    <xf numFmtId="0" fontId="14" fillId="2" borderId="0" xfId="0" applyFont="1" applyFill="1" applyBorder="1" applyAlignment="1">
      <alignment horizontal="right" vertical="center" wrapText="1"/>
    </xf>
    <xf numFmtId="0" fontId="0" fillId="2" borderId="0" xfId="0" applyFill="1" applyBorder="1" applyAlignment="1">
      <alignment horizontal="center"/>
    </xf>
    <xf numFmtId="0" fontId="10" fillId="0" borderId="5" xfId="0" applyFont="1" applyBorder="1" applyAlignment="1">
      <alignment horizontal="center" wrapText="1"/>
    </xf>
    <xf numFmtId="0" fontId="10" fillId="0" borderId="34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"/>
    </xf>
    <xf numFmtId="0" fontId="10" fillId="2" borderId="5" xfId="0" applyFont="1" applyFill="1" applyBorder="1" applyAlignment="1">
      <alignment wrapText="1"/>
    </xf>
    <xf numFmtId="0" fontId="5" fillId="0" borderId="26" xfId="1" applyFont="1" applyBorder="1" applyAlignment="1">
      <alignment horizontal="center"/>
    </xf>
    <xf numFmtId="0" fontId="7" fillId="0" borderId="29" xfId="0" applyFont="1" applyBorder="1"/>
    <xf numFmtId="0" fontId="5" fillId="2" borderId="49" xfId="0" applyFont="1" applyFill="1" applyBorder="1" applyAlignment="1">
      <alignment horizontal="center"/>
    </xf>
    <xf numFmtId="0" fontId="5" fillId="0" borderId="49" xfId="1" applyFont="1" applyBorder="1" applyAlignment="1">
      <alignment horizontal="center"/>
    </xf>
    <xf numFmtId="0" fontId="8" fillId="2" borderId="37" xfId="0" applyFont="1" applyFill="1" applyBorder="1" applyAlignment="1">
      <alignment horizontal="center"/>
    </xf>
    <xf numFmtId="0" fontId="6" fillId="4" borderId="35" xfId="0" applyFont="1" applyFill="1" applyBorder="1" applyAlignment="1">
      <alignment horizontal="center"/>
    </xf>
    <xf numFmtId="0" fontId="6" fillId="4" borderId="37" xfId="0" applyFont="1" applyFill="1" applyBorder="1" applyAlignment="1">
      <alignment horizontal="center"/>
    </xf>
    <xf numFmtId="0" fontId="6" fillId="3" borderId="35" xfId="0" applyFont="1" applyFill="1" applyBorder="1" applyAlignment="1">
      <alignment horizontal="center"/>
    </xf>
    <xf numFmtId="0" fontId="6" fillId="4" borderId="49" xfId="0" applyFont="1" applyFill="1" applyBorder="1" applyAlignment="1">
      <alignment horizontal="center"/>
    </xf>
    <xf numFmtId="0" fontId="7" fillId="2" borderId="5" xfId="0" applyFont="1" applyFill="1" applyBorder="1" applyAlignment="1"/>
    <xf numFmtId="0" fontId="7" fillId="0" borderId="44" xfId="0" applyFont="1" applyBorder="1" applyAlignment="1">
      <alignment horizontal="center"/>
    </xf>
    <xf numFmtId="0" fontId="12" fillId="0" borderId="36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9" fillId="0" borderId="48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10" fillId="4" borderId="35" xfId="0" applyFont="1" applyFill="1" applyBorder="1" applyAlignment="1">
      <alignment wrapText="1"/>
    </xf>
    <xf numFmtId="0" fontId="7" fillId="3" borderId="35" xfId="0" applyFont="1" applyFill="1" applyBorder="1" applyAlignment="1"/>
    <xf numFmtId="0" fontId="7" fillId="4" borderId="35" xfId="0" applyFont="1" applyFill="1" applyBorder="1" applyAlignment="1"/>
    <xf numFmtId="0" fontId="7" fillId="2" borderId="35" xfId="0" applyFont="1" applyFill="1" applyBorder="1" applyAlignment="1"/>
    <xf numFmtId="0" fontId="5" fillId="3" borderId="27" xfId="0" applyFont="1" applyFill="1" applyBorder="1" applyAlignment="1">
      <alignment horizontal="center"/>
    </xf>
    <xf numFmtId="0" fontId="10" fillId="4" borderId="27" xfId="0" applyFont="1" applyFill="1" applyBorder="1" applyAlignment="1">
      <alignment horizontal="center"/>
    </xf>
    <xf numFmtId="0" fontId="5" fillId="4" borderId="28" xfId="0" applyFont="1" applyFill="1" applyBorder="1" applyAlignment="1">
      <alignment horizontal="center"/>
    </xf>
    <xf numFmtId="164" fontId="6" fillId="0" borderId="35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10" fillId="0" borderId="23" xfId="0" applyFont="1" applyBorder="1" applyAlignment="1">
      <alignment horizontal="right"/>
    </xf>
    <xf numFmtId="0" fontId="7" fillId="0" borderId="38" xfId="0" applyFont="1" applyBorder="1"/>
    <xf numFmtId="0" fontId="7" fillId="0" borderId="39" xfId="0" applyFont="1" applyBorder="1"/>
    <xf numFmtId="164" fontId="5" fillId="0" borderId="23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7" xfId="0" applyFont="1" applyBorder="1" applyAlignment="1">
      <alignment horizontal="center" wrapText="1"/>
    </xf>
    <xf numFmtId="164" fontId="6" fillId="0" borderId="5" xfId="0" applyNumberFormat="1" applyFont="1" applyBorder="1" applyAlignment="1">
      <alignment horizontal="center"/>
    </xf>
    <xf numFmtId="164" fontId="6" fillId="0" borderId="48" xfId="0" applyNumberFormat="1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5" fillId="2" borderId="35" xfId="0" applyFont="1" applyFill="1" applyBorder="1" applyAlignment="1">
      <alignment wrapText="1"/>
    </xf>
    <xf numFmtId="0" fontId="10" fillId="0" borderId="35" xfId="0" applyFont="1" applyFill="1" applyBorder="1" applyAlignment="1"/>
    <xf numFmtId="0" fontId="7" fillId="2" borderId="5" xfId="0" applyFont="1" applyFill="1" applyBorder="1" applyAlignment="1">
      <alignment horizontal="center"/>
    </xf>
    <xf numFmtId="164" fontId="7" fillId="2" borderId="48" xfId="0" applyNumberFormat="1" applyFont="1" applyFill="1" applyBorder="1" applyAlignment="1">
      <alignment horizontal="center"/>
    </xf>
    <xf numFmtId="0" fontId="10" fillId="0" borderId="32" xfId="0" applyFont="1" applyBorder="1"/>
    <xf numFmtId="0" fontId="6" fillId="0" borderId="39" xfId="0" applyFont="1" applyBorder="1"/>
    <xf numFmtId="0" fontId="5" fillId="0" borderId="35" xfId="1" applyFont="1" applyFill="1" applyBorder="1" applyAlignment="1">
      <alignment horizontal="center"/>
    </xf>
    <xf numFmtId="0" fontId="5" fillId="0" borderId="6" xfId="1" applyFont="1" applyFill="1" applyBorder="1" applyAlignment="1">
      <alignment horizontal="center"/>
    </xf>
    <xf numFmtId="164" fontId="5" fillId="0" borderId="34" xfId="0" applyNumberFormat="1" applyFont="1" applyBorder="1" applyAlignment="1">
      <alignment horizontal="center"/>
    </xf>
    <xf numFmtId="0" fontId="5" fillId="0" borderId="27" xfId="1" applyFont="1" applyFill="1" applyBorder="1" applyAlignment="1">
      <alignment horizontal="center"/>
    </xf>
    <xf numFmtId="0" fontId="11" fillId="3" borderId="14" xfId="0" applyFont="1" applyFill="1" applyBorder="1" applyAlignment="1">
      <alignment horizontal="center"/>
    </xf>
    <xf numFmtId="0" fontId="11" fillId="4" borderId="16" xfId="0" applyFont="1" applyFill="1" applyBorder="1" applyAlignment="1">
      <alignment horizontal="center"/>
    </xf>
    <xf numFmtId="0" fontId="11" fillId="4" borderId="17" xfId="0" applyFont="1" applyFill="1" applyBorder="1" applyAlignment="1">
      <alignment horizontal="center"/>
    </xf>
    <xf numFmtId="0" fontId="7" fillId="3" borderId="5" xfId="0" applyFont="1" applyFill="1" applyBorder="1" applyAlignment="1"/>
    <xf numFmtId="0" fontId="7" fillId="4" borderId="5" xfId="0" applyFont="1" applyFill="1" applyBorder="1" applyAlignment="1"/>
    <xf numFmtId="0" fontId="5" fillId="3" borderId="5" xfId="0" applyFont="1" applyFill="1" applyBorder="1" applyAlignment="1">
      <alignment horizontal="center" wrapText="1"/>
    </xf>
    <xf numFmtId="0" fontId="5" fillId="4" borderId="5" xfId="1" applyFont="1" applyFill="1" applyBorder="1" applyAlignment="1">
      <alignment horizontal="center"/>
    </xf>
    <xf numFmtId="0" fontId="5" fillId="2" borderId="23" xfId="0" applyFont="1" applyFill="1" applyBorder="1" applyAlignment="1">
      <alignment horizontal="center"/>
    </xf>
    <xf numFmtId="0" fontId="5" fillId="4" borderId="27" xfId="1" applyFont="1" applyFill="1" applyBorder="1" applyAlignment="1">
      <alignment horizontal="center"/>
    </xf>
    <xf numFmtId="0" fontId="11" fillId="3" borderId="27" xfId="0" applyFont="1" applyFill="1" applyBorder="1" applyAlignment="1">
      <alignment horizontal="center"/>
    </xf>
    <xf numFmtId="0" fontId="11" fillId="4" borderId="28" xfId="0" applyFont="1" applyFill="1" applyBorder="1" applyAlignment="1">
      <alignment horizontal="center"/>
    </xf>
    <xf numFmtId="0" fontId="5" fillId="2" borderId="26" xfId="0" applyFont="1" applyFill="1" applyBorder="1" applyAlignment="1">
      <alignment horizontal="center"/>
    </xf>
    <xf numFmtId="2" fontId="7" fillId="4" borderId="48" xfId="0" applyNumberFormat="1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0" fillId="0" borderId="34" xfId="0" applyFont="1" applyBorder="1" applyAlignment="1">
      <alignment wrapText="1"/>
    </xf>
    <xf numFmtId="0" fontId="7" fillId="2" borderId="36" xfId="0" applyFont="1" applyFill="1" applyBorder="1" applyAlignment="1"/>
    <xf numFmtId="0" fontId="10" fillId="0" borderId="48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2" fontId="7" fillId="0" borderId="36" xfId="0" applyNumberFormat="1" applyFont="1" applyBorder="1" applyAlignment="1">
      <alignment horizontal="center"/>
    </xf>
    <xf numFmtId="164" fontId="7" fillId="0" borderId="35" xfId="0" applyNumberFormat="1" applyFont="1" applyBorder="1" applyAlignment="1">
      <alignment horizontal="center"/>
    </xf>
    <xf numFmtId="0" fontId="9" fillId="0" borderId="29" xfId="0" applyFont="1" applyBorder="1"/>
    <xf numFmtId="0" fontId="0" fillId="0" borderId="0" xfId="0" applyBorder="1" applyAlignment="1">
      <alignment horizont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horizontal="center"/>
    </xf>
    <xf numFmtId="0" fontId="7" fillId="2" borderId="0" xfId="0" applyFont="1" applyFill="1" applyBorder="1"/>
    <xf numFmtId="164" fontId="10" fillId="2" borderId="0" xfId="0" applyNumberFormat="1" applyFont="1" applyFill="1" applyBorder="1" applyAlignment="1">
      <alignment horizontal="center"/>
    </xf>
    <xf numFmtId="0" fontId="10" fillId="0" borderId="40" xfId="0" applyFont="1" applyBorder="1" applyAlignment="1">
      <alignment horizontal="center"/>
    </xf>
    <xf numFmtId="0" fontId="7" fillId="0" borderId="57" xfId="0" applyFont="1" applyBorder="1" applyAlignment="1">
      <alignment horizontal="center"/>
    </xf>
    <xf numFmtId="164" fontId="7" fillId="0" borderId="5" xfId="0" applyNumberFormat="1" applyFont="1" applyBorder="1" applyAlignment="1">
      <alignment horizontal="center"/>
    </xf>
    <xf numFmtId="0" fontId="9" fillId="3" borderId="35" xfId="0" applyFont="1" applyFill="1" applyBorder="1" applyAlignment="1">
      <alignment horizontal="center"/>
    </xf>
    <xf numFmtId="0" fontId="9" fillId="0" borderId="45" xfId="0" applyFont="1" applyBorder="1"/>
    <xf numFmtId="0" fontId="10" fillId="0" borderId="23" xfId="0" applyFont="1" applyBorder="1" applyAlignment="1">
      <alignment horizontal="center" wrapText="1"/>
    </xf>
    <xf numFmtId="0" fontId="10" fillId="0" borderId="34" xfId="0" applyFont="1" applyBorder="1" applyAlignment="1">
      <alignment horizontal="left" wrapText="1"/>
    </xf>
    <xf numFmtId="0" fontId="9" fillId="3" borderId="37" xfId="0" applyFont="1" applyFill="1" applyBorder="1" applyAlignment="1">
      <alignment horizontal="center"/>
    </xf>
    <xf numFmtId="0" fontId="10" fillId="3" borderId="35" xfId="0" applyFont="1" applyFill="1" applyBorder="1" applyAlignment="1">
      <alignment wrapText="1"/>
    </xf>
    <xf numFmtId="0" fontId="10" fillId="2" borderId="35" xfId="0" applyFont="1" applyFill="1" applyBorder="1" applyAlignment="1">
      <alignment wrapText="1"/>
    </xf>
    <xf numFmtId="0" fontId="9" fillId="2" borderId="35" xfId="0" applyFont="1" applyFill="1" applyBorder="1" applyAlignment="1">
      <alignment horizontal="center"/>
    </xf>
    <xf numFmtId="0" fontId="1" fillId="0" borderId="0" xfId="0" applyFont="1" applyBorder="1"/>
    <xf numFmtId="0" fontId="6" fillId="2" borderId="36" xfId="0" applyFont="1" applyFill="1" applyBorder="1" applyAlignment="1">
      <alignment horizontal="center"/>
    </xf>
    <xf numFmtId="2" fontId="6" fillId="2" borderId="36" xfId="0" applyNumberFormat="1" applyFont="1" applyFill="1" applyBorder="1" applyAlignment="1">
      <alignment horizontal="center"/>
    </xf>
    <xf numFmtId="0" fontId="6" fillId="2" borderId="28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5" fillId="3" borderId="35" xfId="1" applyFont="1" applyFill="1" applyBorder="1" applyAlignment="1">
      <alignment horizontal="center"/>
    </xf>
    <xf numFmtId="0" fontId="10" fillId="0" borderId="53" xfId="0" applyFont="1" applyBorder="1" applyAlignment="1"/>
    <xf numFmtId="0" fontId="6" fillId="2" borderId="5" xfId="0" applyFont="1" applyFill="1" applyBorder="1" applyAlignment="1">
      <alignment horizontal="center"/>
    </xf>
    <xf numFmtId="164" fontId="7" fillId="3" borderId="5" xfId="0" applyNumberFormat="1" applyFont="1" applyFill="1" applyBorder="1" applyAlignment="1">
      <alignment horizontal="center"/>
    </xf>
    <xf numFmtId="2" fontId="7" fillId="3" borderId="5" xfId="0" applyNumberFormat="1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10" fillId="2" borderId="34" xfId="0" applyFont="1" applyFill="1" applyBorder="1" applyAlignment="1">
      <alignment horizontal="left"/>
    </xf>
    <xf numFmtId="0" fontId="5" fillId="2" borderId="5" xfId="1" applyFont="1" applyFill="1" applyBorder="1" applyAlignment="1">
      <alignment horizontal="center"/>
    </xf>
    <xf numFmtId="0" fontId="5" fillId="2" borderId="27" xfId="0" applyFont="1" applyFill="1" applyBorder="1" applyAlignment="1">
      <alignment horizontal="center" wrapText="1"/>
    </xf>
    <xf numFmtId="0" fontId="17" fillId="2" borderId="0" xfId="0" applyFont="1" applyFill="1" applyBorder="1"/>
    <xf numFmtId="0" fontId="7" fillId="0" borderId="29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10" fillId="0" borderId="49" xfId="0" applyFont="1" applyFill="1" applyBorder="1" applyAlignment="1">
      <alignment horizontal="left"/>
    </xf>
    <xf numFmtId="0" fontId="10" fillId="0" borderId="49" xfId="0" applyFont="1" applyBorder="1" applyAlignment="1">
      <alignment horizontal="left"/>
    </xf>
    <xf numFmtId="0" fontId="10" fillId="0" borderId="35" xfId="0" applyFont="1" applyFill="1" applyBorder="1" applyAlignment="1">
      <alignment horizontal="left" wrapText="1"/>
    </xf>
    <xf numFmtId="0" fontId="10" fillId="2" borderId="37" xfId="0" applyFont="1" applyFill="1" applyBorder="1" applyAlignment="1"/>
    <xf numFmtId="0" fontId="10" fillId="0" borderId="34" xfId="0" applyFont="1" applyBorder="1" applyAlignment="1"/>
    <xf numFmtId="0" fontId="10" fillId="2" borderId="48" xfId="0" applyFont="1" applyFill="1" applyBorder="1" applyAlignment="1"/>
    <xf numFmtId="164" fontId="6" fillId="2" borderId="35" xfId="0" applyNumberFormat="1" applyFont="1" applyFill="1" applyBorder="1" applyAlignment="1">
      <alignment horizontal="center"/>
    </xf>
    <xf numFmtId="0" fontId="10" fillId="2" borderId="51" xfId="0" applyFont="1" applyFill="1" applyBorder="1" applyAlignment="1">
      <alignment horizontal="center"/>
    </xf>
    <xf numFmtId="0" fontId="5" fillId="2" borderId="49" xfId="1" applyFont="1" applyFill="1" applyBorder="1" applyAlignment="1">
      <alignment horizontal="center"/>
    </xf>
    <xf numFmtId="0" fontId="10" fillId="2" borderId="24" xfId="0" applyFont="1" applyFill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2" borderId="41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164" fontId="7" fillId="4" borderId="48" xfId="0" applyNumberFormat="1" applyFont="1" applyFill="1" applyBorder="1" applyAlignment="1">
      <alignment horizontal="center"/>
    </xf>
    <xf numFmtId="164" fontId="6" fillId="2" borderId="48" xfId="0" applyNumberFormat="1" applyFont="1" applyFill="1" applyBorder="1" applyAlignment="1">
      <alignment horizontal="center"/>
    </xf>
    <xf numFmtId="0" fontId="10" fillId="2" borderId="44" xfId="0" applyFont="1" applyFill="1" applyBorder="1"/>
    <xf numFmtId="0" fontId="9" fillId="4" borderId="35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9" fillId="4" borderId="47" xfId="0" applyFont="1" applyFill="1" applyBorder="1" applyAlignment="1">
      <alignment horizontal="center"/>
    </xf>
    <xf numFmtId="0" fontId="9" fillId="3" borderId="47" xfId="0" applyFont="1" applyFill="1" applyBorder="1" applyAlignment="1">
      <alignment horizontal="center"/>
    </xf>
    <xf numFmtId="0" fontId="10" fillId="4" borderId="20" xfId="0" applyFont="1" applyFill="1" applyBorder="1" applyAlignment="1">
      <alignment horizontal="center"/>
    </xf>
    <xf numFmtId="2" fontId="7" fillId="3" borderId="37" xfId="0" applyNumberFormat="1" applyFont="1" applyFill="1" applyBorder="1" applyAlignment="1">
      <alignment horizontal="center"/>
    </xf>
    <xf numFmtId="0" fontId="5" fillId="4" borderId="27" xfId="0" applyFont="1" applyFill="1" applyBorder="1" applyAlignment="1">
      <alignment horizontal="center" wrapText="1"/>
    </xf>
    <xf numFmtId="0" fontId="5" fillId="4" borderId="14" xfId="0" applyFont="1" applyFill="1" applyBorder="1" applyAlignment="1">
      <alignment horizontal="center" wrapText="1"/>
    </xf>
    <xf numFmtId="0" fontId="10" fillId="2" borderId="40" xfId="0" applyFont="1" applyFill="1" applyBorder="1" applyAlignment="1">
      <alignment horizontal="center"/>
    </xf>
    <xf numFmtId="0" fontId="10" fillId="2" borderId="53" xfId="0" applyFont="1" applyFill="1" applyBorder="1" applyAlignment="1"/>
    <xf numFmtId="0" fontId="10" fillId="2" borderId="49" xfId="0" applyFont="1" applyFill="1" applyBorder="1" applyAlignment="1">
      <alignment horizontal="center" wrapText="1"/>
    </xf>
    <xf numFmtId="164" fontId="5" fillId="2" borderId="5" xfId="0" applyNumberFormat="1" applyFont="1" applyFill="1" applyBorder="1" applyAlignment="1">
      <alignment horizontal="center"/>
    </xf>
    <xf numFmtId="0" fontId="10" fillId="0" borderId="23" xfId="0" applyFont="1" applyBorder="1" applyAlignment="1">
      <alignment horizontal="left"/>
    </xf>
    <xf numFmtId="0" fontId="5" fillId="3" borderId="27" xfId="1" applyFont="1" applyFill="1" applyBorder="1" applyAlignment="1">
      <alignment horizontal="center"/>
    </xf>
    <xf numFmtId="0" fontId="5" fillId="3" borderId="1" xfId="1" applyFont="1" applyFill="1" applyBorder="1" applyAlignment="1">
      <alignment horizontal="center"/>
    </xf>
    <xf numFmtId="0" fontId="5" fillId="3" borderId="14" xfId="1" applyFont="1" applyFill="1" applyBorder="1" applyAlignment="1">
      <alignment horizontal="center"/>
    </xf>
    <xf numFmtId="0" fontId="5" fillId="3" borderId="5" xfId="1" applyFont="1" applyFill="1" applyBorder="1" applyAlignment="1">
      <alignment horizontal="center"/>
    </xf>
    <xf numFmtId="0" fontId="7" fillId="3" borderId="35" xfId="0" applyFont="1" applyFill="1" applyBorder="1" applyAlignment="1">
      <alignment horizontal="left"/>
    </xf>
    <xf numFmtId="0" fontId="6" fillId="3" borderId="27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10" fillId="4" borderId="47" xfId="0" applyFont="1" applyFill="1" applyBorder="1" applyAlignment="1">
      <alignment horizontal="left"/>
    </xf>
    <xf numFmtId="0" fontId="7" fillId="4" borderId="35" xfId="0" applyFont="1" applyFill="1" applyBorder="1" applyAlignment="1">
      <alignment horizontal="left"/>
    </xf>
    <xf numFmtId="0" fontId="10" fillId="3" borderId="47" xfId="0" applyFont="1" applyFill="1" applyBorder="1" applyAlignment="1">
      <alignment horizontal="left"/>
    </xf>
    <xf numFmtId="0" fontId="6" fillId="3" borderId="37" xfId="0" applyFont="1" applyFill="1" applyBorder="1" applyAlignment="1">
      <alignment horizontal="center"/>
    </xf>
    <xf numFmtId="0" fontId="6" fillId="3" borderId="47" xfId="0" applyFont="1" applyFill="1" applyBorder="1" applyAlignment="1">
      <alignment horizontal="center"/>
    </xf>
    <xf numFmtId="0" fontId="10" fillId="4" borderId="48" xfId="0" applyFont="1" applyFill="1" applyBorder="1" applyAlignment="1">
      <alignment horizontal="left"/>
    </xf>
    <xf numFmtId="0" fontId="7" fillId="4" borderId="36" xfId="0" applyFont="1" applyFill="1" applyBorder="1" applyAlignment="1">
      <alignment horizontal="left"/>
    </xf>
    <xf numFmtId="0" fontId="6" fillId="4" borderId="36" xfId="0" applyFont="1" applyFill="1" applyBorder="1" applyAlignment="1">
      <alignment horizontal="center"/>
    </xf>
    <xf numFmtId="0" fontId="10" fillId="4" borderId="28" xfId="0" applyFont="1" applyFill="1" applyBorder="1" applyAlignment="1">
      <alignment horizontal="center"/>
    </xf>
    <xf numFmtId="0" fontId="10" fillId="4" borderId="16" xfId="0" applyFont="1" applyFill="1" applyBorder="1" applyAlignment="1">
      <alignment horizontal="center"/>
    </xf>
    <xf numFmtId="0" fontId="10" fillId="4" borderId="17" xfId="0" applyFont="1" applyFill="1" applyBorder="1" applyAlignment="1">
      <alignment horizontal="center"/>
    </xf>
    <xf numFmtId="164" fontId="6" fillId="4" borderId="48" xfId="0" applyNumberFormat="1" applyFont="1" applyFill="1" applyBorder="1" applyAlignment="1">
      <alignment horizontal="center"/>
    </xf>
    <xf numFmtId="2" fontId="6" fillId="3" borderId="5" xfId="0" applyNumberFormat="1" applyFont="1" applyFill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10" fillId="2" borderId="5" xfId="0" applyFont="1" applyFill="1" applyBorder="1" applyAlignment="1">
      <alignment horizontal="right"/>
    </xf>
    <xf numFmtId="164" fontId="6" fillId="2" borderId="5" xfId="0" applyNumberFormat="1" applyFont="1" applyFill="1" applyBorder="1" applyAlignment="1">
      <alignment horizontal="center"/>
    </xf>
    <xf numFmtId="0" fontId="9" fillId="0" borderId="56" xfId="0" applyFont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28" xfId="0" applyFont="1" applyFill="1" applyBorder="1" applyAlignment="1">
      <alignment horizontal="center"/>
    </xf>
    <xf numFmtId="0" fontId="5" fillId="0" borderId="40" xfId="0" applyFont="1" applyBorder="1" applyAlignment="1">
      <alignment horizontal="center"/>
    </xf>
    <xf numFmtId="164" fontId="5" fillId="2" borderId="49" xfId="0" applyNumberFormat="1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10" fillId="4" borderId="35" xfId="0" applyFont="1" applyFill="1" applyBorder="1" applyAlignment="1"/>
    <xf numFmtId="0" fontId="5" fillId="4" borderId="1" xfId="1" applyFont="1" applyFill="1" applyBorder="1" applyAlignment="1">
      <alignment horizontal="center" wrapText="1"/>
    </xf>
    <xf numFmtId="0" fontId="5" fillId="2" borderId="25" xfId="0" applyFont="1" applyFill="1" applyBorder="1" applyAlignment="1">
      <alignment horizontal="center"/>
    </xf>
    <xf numFmtId="0" fontId="5" fillId="2" borderId="55" xfId="0" applyFont="1" applyFill="1" applyBorder="1" applyAlignment="1">
      <alignment horizontal="center"/>
    </xf>
    <xf numFmtId="0" fontId="5" fillId="4" borderId="27" xfId="1" applyFont="1" applyFill="1" applyBorder="1" applyAlignment="1">
      <alignment horizontal="center" wrapText="1"/>
    </xf>
    <xf numFmtId="0" fontId="5" fillId="4" borderId="14" xfId="1" applyFont="1" applyFill="1" applyBorder="1" applyAlignment="1">
      <alignment horizontal="center" wrapText="1"/>
    </xf>
    <xf numFmtId="0" fontId="5" fillId="4" borderId="5" xfId="1" applyFont="1" applyFill="1" applyBorder="1" applyAlignment="1">
      <alignment horizontal="center" wrapText="1"/>
    </xf>
    <xf numFmtId="0" fontId="6" fillId="4" borderId="5" xfId="0" applyFont="1" applyFill="1" applyBorder="1" applyAlignment="1">
      <alignment horizontal="center"/>
    </xf>
    <xf numFmtId="0" fontId="12" fillId="2" borderId="34" xfId="0" applyFont="1" applyFill="1" applyBorder="1" applyAlignment="1">
      <alignment horizontal="center"/>
    </xf>
    <xf numFmtId="0" fontId="10" fillId="2" borderId="23" xfId="0" applyFont="1" applyFill="1" applyBorder="1" applyAlignment="1">
      <alignment horizontal="center"/>
    </xf>
    <xf numFmtId="164" fontId="5" fillId="2" borderId="23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 wrapText="1"/>
    </xf>
    <xf numFmtId="164" fontId="7" fillId="2" borderId="5" xfId="0" applyNumberFormat="1" applyFont="1" applyFill="1" applyBorder="1" applyAlignment="1">
      <alignment horizontal="center"/>
    </xf>
    <xf numFmtId="0" fontId="10" fillId="0" borderId="41" xfId="0" applyFont="1" applyBorder="1" applyAlignment="1">
      <alignment horizontal="left"/>
    </xf>
    <xf numFmtId="0" fontId="10" fillId="2" borderId="41" xfId="0" applyFont="1" applyFill="1" applyBorder="1" applyAlignment="1">
      <alignment horizontal="left"/>
    </xf>
    <xf numFmtId="0" fontId="10" fillId="0" borderId="41" xfId="0" applyFont="1" applyFill="1" applyBorder="1" applyAlignment="1">
      <alignment horizontal="left"/>
    </xf>
    <xf numFmtId="0" fontId="10" fillId="0" borderId="53" xfId="0" applyFont="1" applyBorder="1" applyAlignment="1">
      <alignment horizontal="left"/>
    </xf>
    <xf numFmtId="0" fontId="7" fillId="2" borderId="37" xfId="0" applyFont="1" applyFill="1" applyBorder="1" applyAlignment="1">
      <alignment horizontal="left"/>
    </xf>
    <xf numFmtId="0" fontId="6" fillId="3" borderId="5" xfId="0" applyFont="1" applyFill="1" applyBorder="1" applyAlignment="1">
      <alignment horizontal="center"/>
    </xf>
    <xf numFmtId="0" fontId="7" fillId="3" borderId="37" xfId="0" applyFont="1" applyFill="1" applyBorder="1" applyAlignment="1">
      <alignment horizontal="left"/>
    </xf>
    <xf numFmtId="0" fontId="5" fillId="4" borderId="4" xfId="0" applyFont="1" applyFill="1" applyBorder="1" applyAlignment="1">
      <alignment horizontal="center" wrapText="1"/>
    </xf>
    <xf numFmtId="0" fontId="10" fillId="2" borderId="40" xfId="0" applyFont="1" applyFill="1" applyBorder="1" applyAlignment="1">
      <alignment wrapText="1"/>
    </xf>
    <xf numFmtId="0" fontId="9" fillId="2" borderId="36" xfId="0" applyFont="1" applyFill="1" applyBorder="1" applyAlignment="1"/>
    <xf numFmtId="2" fontId="6" fillId="2" borderId="48" xfId="0" applyNumberFormat="1" applyFont="1" applyFill="1" applyBorder="1" applyAlignment="1">
      <alignment horizontal="center"/>
    </xf>
    <xf numFmtId="164" fontId="6" fillId="2" borderId="43" xfId="0" applyNumberFormat="1" applyFont="1" applyFill="1" applyBorder="1" applyAlignment="1">
      <alignment horizontal="center"/>
    </xf>
    <xf numFmtId="0" fontId="5" fillId="2" borderId="40" xfId="0" applyFont="1" applyFill="1" applyBorder="1" applyAlignment="1">
      <alignment horizontal="center"/>
    </xf>
    <xf numFmtId="0" fontId="6" fillId="3" borderId="49" xfId="0" applyFont="1" applyFill="1" applyBorder="1" applyAlignment="1">
      <alignment horizontal="center"/>
    </xf>
    <xf numFmtId="0" fontId="6" fillId="4" borderId="52" xfId="0" applyFont="1" applyFill="1" applyBorder="1" applyAlignment="1">
      <alignment horizontal="center"/>
    </xf>
    <xf numFmtId="0" fontId="6" fillId="4" borderId="47" xfId="0" applyFont="1" applyFill="1" applyBorder="1" applyAlignment="1">
      <alignment horizontal="center"/>
    </xf>
    <xf numFmtId="0" fontId="5" fillId="3" borderId="4" xfId="1" applyFont="1" applyFill="1" applyBorder="1" applyAlignment="1">
      <alignment horizontal="center"/>
    </xf>
    <xf numFmtId="0" fontId="10" fillId="4" borderId="18" xfId="0" applyFont="1" applyFill="1" applyBorder="1" applyAlignment="1">
      <alignment horizontal="center"/>
    </xf>
    <xf numFmtId="0" fontId="5" fillId="0" borderId="51" xfId="0" applyFont="1" applyBorder="1" applyAlignment="1">
      <alignment horizontal="center"/>
    </xf>
    <xf numFmtId="0" fontId="11" fillId="0" borderId="54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0" fillId="2" borderId="47" xfId="0" applyFont="1" applyFill="1" applyBorder="1" applyAlignment="1"/>
    <xf numFmtId="0" fontId="9" fillId="2" borderId="48" xfId="0" applyFont="1" applyFill="1" applyBorder="1" applyAlignment="1"/>
    <xf numFmtId="0" fontId="7" fillId="0" borderId="57" xfId="0" applyFont="1" applyBorder="1" applyAlignment="1">
      <alignment horizontal="center" wrapText="1"/>
    </xf>
    <xf numFmtId="0" fontId="7" fillId="0" borderId="59" xfId="0" applyFont="1" applyBorder="1" applyAlignment="1">
      <alignment horizontal="center"/>
    </xf>
    <xf numFmtId="0" fontId="2" fillId="0" borderId="0" xfId="1"/>
    <xf numFmtId="0" fontId="6" fillId="3" borderId="6" xfId="0" applyFont="1" applyFill="1" applyBorder="1" applyAlignment="1">
      <alignment horizontal="center"/>
    </xf>
    <xf numFmtId="0" fontId="10" fillId="4" borderId="19" xfId="0" applyFont="1" applyFill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3" borderId="35" xfId="0" applyFont="1" applyFill="1" applyBorder="1" applyAlignment="1">
      <alignment horizontal="center"/>
    </xf>
    <xf numFmtId="0" fontId="6" fillId="4" borderId="41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0" fillId="3" borderId="41" xfId="0" applyFont="1" applyFill="1" applyBorder="1" applyAlignment="1">
      <alignment horizontal="center"/>
    </xf>
    <xf numFmtId="0" fontId="10" fillId="3" borderId="47" xfId="0" applyFont="1" applyFill="1" applyBorder="1" applyAlignment="1">
      <alignment horizontal="center"/>
    </xf>
    <xf numFmtId="0" fontId="10" fillId="3" borderId="52" xfId="0" applyFont="1" applyFill="1" applyBorder="1" applyAlignment="1">
      <alignment horizontal="left"/>
    </xf>
    <xf numFmtId="0" fontId="6" fillId="3" borderId="42" xfId="0" applyFont="1" applyFill="1" applyBorder="1" applyAlignment="1">
      <alignment horizontal="center"/>
    </xf>
    <xf numFmtId="0" fontId="10" fillId="4" borderId="49" xfId="0" applyFont="1" applyFill="1" applyBorder="1" applyAlignment="1">
      <alignment horizontal="left"/>
    </xf>
    <xf numFmtId="0" fontId="10" fillId="4" borderId="50" xfId="0" applyFont="1" applyFill="1" applyBorder="1" applyAlignment="1">
      <alignment horizontal="left"/>
    </xf>
    <xf numFmtId="0" fontId="10" fillId="4" borderId="43" xfId="0" applyFont="1" applyFill="1" applyBorder="1" applyAlignment="1">
      <alignment horizontal="center"/>
    </xf>
    <xf numFmtId="164" fontId="6" fillId="3" borderId="47" xfId="0" applyNumberFormat="1" applyFont="1" applyFill="1" applyBorder="1" applyAlignment="1">
      <alignment horizontal="center"/>
    </xf>
    <xf numFmtId="0" fontId="10" fillId="3" borderId="52" xfId="0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10" fillId="3" borderId="35" xfId="0" applyFont="1" applyFill="1" applyBorder="1" applyAlignment="1"/>
    <xf numFmtId="0" fontId="5" fillId="3" borderId="1" xfId="1" applyFont="1" applyFill="1" applyBorder="1" applyAlignment="1">
      <alignment horizontal="center" wrapText="1"/>
    </xf>
    <xf numFmtId="0" fontId="10" fillId="3" borderId="42" xfId="0" applyFont="1" applyFill="1" applyBorder="1" applyAlignment="1">
      <alignment horizontal="center"/>
    </xf>
    <xf numFmtId="0" fontId="10" fillId="4" borderId="47" xfId="0" applyFont="1" applyFill="1" applyBorder="1" applyAlignment="1">
      <alignment horizontal="center"/>
    </xf>
    <xf numFmtId="0" fontId="9" fillId="4" borderId="48" xfId="0" applyFont="1" applyFill="1" applyBorder="1" applyAlignment="1">
      <alignment horizontal="center"/>
    </xf>
    <xf numFmtId="0" fontId="10" fillId="4" borderId="5" xfId="0" applyFont="1" applyFill="1" applyBorder="1" applyAlignment="1"/>
    <xf numFmtId="0" fontId="5" fillId="0" borderId="23" xfId="1" applyFont="1" applyBorder="1" applyAlignment="1">
      <alignment horizontal="center"/>
    </xf>
    <xf numFmtId="0" fontId="5" fillId="4" borderId="5" xfId="0" applyFont="1" applyFill="1" applyBorder="1" applyAlignment="1">
      <alignment horizontal="center" wrapText="1"/>
    </xf>
    <xf numFmtId="164" fontId="5" fillId="0" borderId="51" xfId="0" applyNumberFormat="1" applyFont="1" applyBorder="1" applyAlignment="1">
      <alignment horizontal="center"/>
    </xf>
    <xf numFmtId="0" fontId="5" fillId="3" borderId="49" xfId="0" applyFont="1" applyFill="1" applyBorder="1" applyAlignment="1">
      <alignment horizontal="center" wrapText="1"/>
    </xf>
    <xf numFmtId="0" fontId="5" fillId="4" borderId="49" xfId="0" applyFont="1" applyFill="1" applyBorder="1" applyAlignment="1">
      <alignment horizontal="center" wrapText="1"/>
    </xf>
    <xf numFmtId="164" fontId="6" fillId="3" borderId="52" xfId="0" applyNumberFormat="1" applyFont="1" applyFill="1" applyBorder="1" applyAlignment="1">
      <alignment horizontal="center"/>
    </xf>
    <xf numFmtId="164" fontId="6" fillId="4" borderId="50" xfId="0" applyNumberFormat="1" applyFont="1" applyFill="1" applyBorder="1" applyAlignment="1">
      <alignment horizontal="center"/>
    </xf>
    <xf numFmtId="0" fontId="7" fillId="4" borderId="37" xfId="0" applyFont="1" applyFill="1" applyBorder="1" applyAlignment="1"/>
    <xf numFmtId="0" fontId="10" fillId="3" borderId="5" xfId="0" applyFont="1" applyFill="1" applyBorder="1" applyAlignment="1">
      <alignment wrapText="1"/>
    </xf>
    <xf numFmtId="0" fontId="10" fillId="4" borderId="52" xfId="0" applyFont="1" applyFill="1" applyBorder="1" applyAlignment="1">
      <alignment horizontal="center"/>
    </xf>
    <xf numFmtId="0" fontId="7" fillId="4" borderId="37" xfId="0" applyFont="1" applyFill="1" applyBorder="1" applyAlignment="1">
      <alignment horizontal="left"/>
    </xf>
    <xf numFmtId="0" fontId="9" fillId="4" borderId="50" xfId="0" applyFont="1" applyFill="1" applyBorder="1" applyAlignment="1">
      <alignment horizontal="center"/>
    </xf>
    <xf numFmtId="0" fontId="10" fillId="4" borderId="50" xfId="0" applyFont="1" applyFill="1" applyBorder="1" applyAlignment="1">
      <alignment horizontal="center"/>
    </xf>
    <xf numFmtId="0" fontId="10" fillId="0" borderId="51" xfId="0" applyFont="1" applyBorder="1" applyAlignment="1">
      <alignment horizontal="center"/>
    </xf>
    <xf numFmtId="0" fontId="10" fillId="3" borderId="49" xfId="0" applyFont="1" applyFill="1" applyBorder="1" applyAlignment="1">
      <alignment horizontal="center"/>
    </xf>
    <xf numFmtId="0" fontId="6" fillId="3" borderId="52" xfId="0" applyFont="1" applyFill="1" applyBorder="1" applyAlignment="1">
      <alignment horizontal="center"/>
    </xf>
    <xf numFmtId="0" fontId="5" fillId="3" borderId="49" xfId="0" applyFont="1" applyFill="1" applyBorder="1" applyAlignment="1">
      <alignment horizontal="center"/>
    </xf>
    <xf numFmtId="0" fontId="5" fillId="4" borderId="49" xfId="1" applyFont="1" applyFill="1" applyBorder="1" applyAlignment="1">
      <alignment horizontal="center"/>
    </xf>
    <xf numFmtId="0" fontId="5" fillId="2" borderId="49" xfId="0" applyFont="1" applyFill="1" applyBorder="1" applyAlignment="1">
      <alignment horizontal="center" wrapText="1"/>
    </xf>
    <xf numFmtId="2" fontId="6" fillId="3" borderId="49" xfId="0" applyNumberFormat="1" applyFont="1" applyFill="1" applyBorder="1" applyAlignment="1">
      <alignment horizontal="center"/>
    </xf>
    <xf numFmtId="2" fontId="6" fillId="4" borderId="50" xfId="0" applyNumberFormat="1" applyFont="1" applyFill="1" applyBorder="1" applyAlignment="1">
      <alignment horizontal="center"/>
    </xf>
    <xf numFmtId="0" fontId="9" fillId="4" borderId="36" xfId="0" applyFont="1" applyFill="1" applyBorder="1" applyAlignment="1">
      <alignment horizontal="center"/>
    </xf>
    <xf numFmtId="0" fontId="5" fillId="3" borderId="27" xfId="1" applyFont="1" applyFill="1" applyBorder="1" applyAlignment="1">
      <alignment horizontal="center" wrapText="1"/>
    </xf>
    <xf numFmtId="0" fontId="5" fillId="3" borderId="14" xfId="1" applyFont="1" applyFill="1" applyBorder="1" applyAlignment="1">
      <alignment horizontal="center" wrapText="1"/>
    </xf>
    <xf numFmtId="0" fontId="5" fillId="3" borderId="5" xfId="1" applyFont="1" applyFill="1" applyBorder="1" applyAlignment="1">
      <alignment horizontal="center" wrapText="1"/>
    </xf>
    <xf numFmtId="2" fontId="6" fillId="3" borderId="47" xfId="0" applyNumberFormat="1" applyFont="1" applyFill="1" applyBorder="1" applyAlignment="1">
      <alignment horizontal="center"/>
    </xf>
    <xf numFmtId="0" fontId="10" fillId="4" borderId="5" xfId="0" applyFont="1" applyFill="1" applyBorder="1" applyAlignment="1">
      <alignment horizontal="left" wrapText="1"/>
    </xf>
    <xf numFmtId="0" fontId="10" fillId="4" borderId="35" xfId="0" applyFont="1" applyFill="1" applyBorder="1" applyAlignment="1">
      <alignment horizontal="center" wrapText="1"/>
    </xf>
    <xf numFmtId="0" fontId="10" fillId="3" borderId="5" xfId="0" applyFont="1" applyFill="1" applyBorder="1" applyAlignment="1">
      <alignment horizontal="left" wrapText="1"/>
    </xf>
    <xf numFmtId="0" fontId="10" fillId="3" borderId="35" xfId="0" applyFont="1" applyFill="1" applyBorder="1" applyAlignment="1">
      <alignment horizontal="center" wrapText="1"/>
    </xf>
    <xf numFmtId="0" fontId="10" fillId="3" borderId="37" xfId="0" applyFont="1" applyFill="1" applyBorder="1" applyAlignment="1">
      <alignment horizontal="left"/>
    </xf>
    <xf numFmtId="0" fontId="7" fillId="3" borderId="5" xfId="0" applyFont="1" applyFill="1" applyBorder="1" applyAlignment="1">
      <alignment horizontal="left"/>
    </xf>
    <xf numFmtId="0" fontId="7" fillId="3" borderId="47" xfId="0" applyFont="1" applyFill="1" applyBorder="1" applyAlignment="1">
      <alignment horizontal="left"/>
    </xf>
    <xf numFmtId="0" fontId="10" fillId="4" borderId="37" xfId="0" applyFont="1" applyFill="1" applyBorder="1" applyAlignment="1">
      <alignment horizontal="left"/>
    </xf>
    <xf numFmtId="0" fontId="7" fillId="4" borderId="47" xfId="0" applyFont="1" applyFill="1" applyBorder="1" applyAlignment="1">
      <alignment horizontal="left"/>
    </xf>
    <xf numFmtId="0" fontId="7" fillId="4" borderId="48" xfId="0" applyFont="1" applyFill="1" applyBorder="1" applyAlignment="1">
      <alignment horizontal="left"/>
    </xf>
    <xf numFmtId="0" fontId="10" fillId="4" borderId="49" xfId="0" applyFont="1" applyFill="1" applyBorder="1" applyAlignment="1">
      <alignment horizontal="center" wrapText="1"/>
    </xf>
    <xf numFmtId="0" fontId="10" fillId="3" borderId="37" xfId="0" applyFont="1" applyFill="1" applyBorder="1" applyAlignment="1"/>
    <xf numFmtId="0" fontId="10" fillId="4" borderId="37" xfId="0" applyFont="1" applyFill="1" applyBorder="1" applyAlignment="1"/>
    <xf numFmtId="0" fontId="10" fillId="4" borderId="36" xfId="0" applyFont="1" applyFill="1" applyBorder="1" applyAlignment="1"/>
    <xf numFmtId="2" fontId="6" fillId="4" borderId="48" xfId="0" applyNumberFormat="1" applyFont="1" applyFill="1" applyBorder="1" applyAlignment="1">
      <alignment horizontal="center"/>
    </xf>
    <xf numFmtId="0" fontId="7" fillId="3" borderId="37" xfId="0" applyFont="1" applyFill="1" applyBorder="1" applyAlignment="1"/>
    <xf numFmtId="0" fontId="7" fillId="4" borderId="36" xfId="0" applyFont="1" applyFill="1" applyBorder="1" applyAlignment="1"/>
    <xf numFmtId="0" fontId="6" fillId="4" borderId="50" xfId="0" applyFont="1" applyFill="1" applyBorder="1" applyAlignment="1">
      <alignment horizontal="center"/>
    </xf>
    <xf numFmtId="0" fontId="10" fillId="2" borderId="41" xfId="0" applyFont="1" applyFill="1" applyBorder="1" applyAlignment="1">
      <alignment horizontal="center"/>
    </xf>
    <xf numFmtId="0" fontId="6" fillId="3" borderId="41" xfId="0" applyFont="1" applyFill="1" applyBorder="1" applyAlignment="1">
      <alignment horizontal="center"/>
    </xf>
    <xf numFmtId="0" fontId="6" fillId="4" borderId="42" xfId="0" applyFont="1" applyFill="1" applyBorder="1" applyAlignment="1">
      <alignment horizontal="center"/>
    </xf>
    <xf numFmtId="0" fontId="6" fillId="4" borderId="43" xfId="0" applyFont="1" applyFill="1" applyBorder="1" applyAlignment="1">
      <alignment horizontal="center"/>
    </xf>
    <xf numFmtId="0" fontId="6" fillId="0" borderId="31" xfId="0" applyFont="1" applyBorder="1"/>
    <xf numFmtId="0" fontId="6" fillId="0" borderId="0" xfId="0" applyFont="1" applyBorder="1"/>
    <xf numFmtId="0" fontId="10" fillId="0" borderId="24" xfId="0" applyFont="1" applyBorder="1" applyAlignment="1">
      <alignment horizontal="center"/>
    </xf>
    <xf numFmtId="0" fontId="10" fillId="0" borderId="49" xfId="0" applyFont="1" applyBorder="1" applyAlignment="1"/>
    <xf numFmtId="0" fontId="10" fillId="4" borderId="6" xfId="0" applyFont="1" applyFill="1" applyBorder="1" applyAlignment="1">
      <alignment horizontal="center"/>
    </xf>
    <xf numFmtId="0" fontId="5" fillId="3" borderId="46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center"/>
    </xf>
    <xf numFmtId="0" fontId="5" fillId="3" borderId="26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5" fillId="4" borderId="49" xfId="0" applyFont="1" applyFill="1" applyBorder="1" applyAlignment="1">
      <alignment horizontal="center"/>
    </xf>
    <xf numFmtId="0" fontId="10" fillId="2" borderId="49" xfId="0" applyFont="1" applyFill="1" applyBorder="1" applyAlignment="1"/>
    <xf numFmtId="0" fontId="10" fillId="0" borderId="63" xfId="0" applyFont="1" applyBorder="1" applyAlignment="1">
      <alignment horizontal="center"/>
    </xf>
    <xf numFmtId="0" fontId="7" fillId="0" borderId="54" xfId="0" applyFont="1" applyBorder="1" applyAlignment="1">
      <alignment horizontal="center"/>
    </xf>
    <xf numFmtId="0" fontId="7" fillId="2" borderId="41" xfId="0" applyFont="1" applyFill="1" applyBorder="1" applyAlignment="1">
      <alignment horizontal="center"/>
    </xf>
    <xf numFmtId="0" fontId="5" fillId="2" borderId="41" xfId="1" applyFont="1" applyFill="1" applyBorder="1" applyAlignment="1">
      <alignment horizontal="center"/>
    </xf>
    <xf numFmtId="164" fontId="7" fillId="0" borderId="36" xfId="0" applyNumberFormat="1" applyFont="1" applyBorder="1" applyAlignment="1">
      <alignment horizontal="center"/>
    </xf>
    <xf numFmtId="0" fontId="10" fillId="0" borderId="24" xfId="0" applyFont="1" applyFill="1" applyBorder="1" applyAlignment="1">
      <alignment horizontal="center"/>
    </xf>
    <xf numFmtId="0" fontId="10" fillId="4" borderId="41" xfId="0" applyFont="1" applyFill="1" applyBorder="1" applyAlignment="1">
      <alignment horizontal="center"/>
    </xf>
    <xf numFmtId="0" fontId="10" fillId="4" borderId="42" xfId="0" applyFont="1" applyFill="1" applyBorder="1" applyAlignment="1">
      <alignment horizontal="center"/>
    </xf>
    <xf numFmtId="0" fontId="5" fillId="3" borderId="41" xfId="0" applyFont="1" applyFill="1" applyBorder="1" applyAlignment="1">
      <alignment horizontal="center"/>
    </xf>
    <xf numFmtId="0" fontId="5" fillId="3" borderId="35" xfId="0" applyFont="1" applyFill="1" applyBorder="1" applyAlignment="1">
      <alignment wrapText="1"/>
    </xf>
    <xf numFmtId="164" fontId="7" fillId="3" borderId="47" xfId="0" applyNumberFormat="1" applyFont="1" applyFill="1" applyBorder="1" applyAlignment="1">
      <alignment horizontal="center"/>
    </xf>
    <xf numFmtId="0" fontId="5" fillId="3" borderId="6" xfId="1" applyFont="1" applyFill="1" applyBorder="1" applyAlignment="1">
      <alignment horizontal="center"/>
    </xf>
    <xf numFmtId="0" fontId="10" fillId="0" borderId="53" xfId="0" applyFont="1" applyBorder="1" applyAlignment="1">
      <alignment wrapText="1"/>
    </xf>
    <xf numFmtId="0" fontId="6" fillId="0" borderId="46" xfId="0" applyFont="1" applyBorder="1"/>
    <xf numFmtId="164" fontId="7" fillId="4" borderId="36" xfId="0" applyNumberFormat="1" applyFont="1" applyFill="1" applyBorder="1" applyAlignment="1">
      <alignment horizontal="center"/>
    </xf>
    <xf numFmtId="0" fontId="5" fillId="4" borderId="19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10" fillId="3" borderId="53" xfId="0" applyFont="1" applyFill="1" applyBorder="1" applyAlignment="1">
      <alignment horizontal="center"/>
    </xf>
    <xf numFmtId="0" fontId="10" fillId="3" borderId="63" xfId="0" applyFont="1" applyFill="1" applyBorder="1" applyAlignment="1">
      <alignment horizontal="center"/>
    </xf>
    <xf numFmtId="164" fontId="5" fillId="3" borderId="40" xfId="0" applyNumberFormat="1" applyFont="1" applyFill="1" applyBorder="1" applyAlignment="1">
      <alignment horizontal="center"/>
    </xf>
    <xf numFmtId="0" fontId="10" fillId="4" borderId="35" xfId="0" applyFont="1" applyFill="1" applyBorder="1" applyAlignment="1">
      <alignment horizontal="left" wrapText="1"/>
    </xf>
    <xf numFmtId="0" fontId="10" fillId="4" borderId="41" xfId="0" applyFont="1" applyFill="1" applyBorder="1" applyAlignment="1">
      <alignment horizontal="center" wrapText="1"/>
    </xf>
    <xf numFmtId="0" fontId="10" fillId="0" borderId="41" xfId="0" applyFont="1" applyFill="1" applyBorder="1" applyAlignment="1">
      <alignment horizontal="center" wrapText="1"/>
    </xf>
    <xf numFmtId="0" fontId="6" fillId="2" borderId="47" xfId="0" applyFont="1" applyFill="1" applyBorder="1" applyAlignment="1">
      <alignment horizontal="center"/>
    </xf>
    <xf numFmtId="0" fontId="12" fillId="2" borderId="48" xfId="0" applyFont="1" applyFill="1" applyBorder="1" applyAlignment="1">
      <alignment horizontal="center"/>
    </xf>
    <xf numFmtId="0" fontId="10" fillId="3" borderId="35" xfId="0" applyFont="1" applyFill="1" applyBorder="1" applyAlignment="1">
      <alignment horizontal="left" wrapText="1"/>
    </xf>
    <xf numFmtId="0" fontId="6" fillId="0" borderId="38" xfId="0" applyFont="1" applyBorder="1"/>
    <xf numFmtId="0" fontId="5" fillId="2" borderId="35" xfId="0" applyFont="1" applyFill="1" applyBorder="1" applyAlignment="1">
      <alignment horizontal="center" wrapText="1"/>
    </xf>
    <xf numFmtId="0" fontId="10" fillId="0" borderId="49" xfId="0" applyFont="1" applyBorder="1" applyAlignment="1">
      <alignment horizontal="center" wrapText="1"/>
    </xf>
    <xf numFmtId="0" fontId="6" fillId="0" borderId="49" xfId="0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164" fontId="7" fillId="0" borderId="35" xfId="0" applyNumberFormat="1" applyFont="1" applyFill="1" applyBorder="1" applyAlignment="1">
      <alignment horizontal="center"/>
    </xf>
    <xf numFmtId="0" fontId="10" fillId="0" borderId="36" xfId="0" applyFont="1" applyFill="1" applyBorder="1" applyAlignment="1">
      <alignment horizontal="center"/>
    </xf>
    <xf numFmtId="0" fontId="10" fillId="0" borderId="36" xfId="0" applyFont="1" applyFill="1" applyBorder="1"/>
    <xf numFmtId="0" fontId="10" fillId="0" borderId="50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164" fontId="7" fillId="0" borderId="36" xfId="0" applyNumberFormat="1" applyFont="1" applyFill="1" applyBorder="1" applyAlignment="1">
      <alignment horizontal="center"/>
    </xf>
    <xf numFmtId="0" fontId="11" fillId="4" borderId="54" xfId="0" applyFont="1" applyFill="1" applyBorder="1" applyAlignment="1">
      <alignment horizontal="center"/>
    </xf>
    <xf numFmtId="0" fontId="11" fillId="4" borderId="2" xfId="0" applyFont="1" applyFill="1" applyBorder="1" applyAlignment="1">
      <alignment horizontal="center"/>
    </xf>
    <xf numFmtId="0" fontId="11" fillId="4" borderId="20" xfId="0" applyFont="1" applyFill="1" applyBorder="1" applyAlignment="1">
      <alignment horizontal="center"/>
    </xf>
    <xf numFmtId="0" fontId="12" fillId="2" borderId="46" xfId="0" applyFont="1" applyFill="1" applyBorder="1" applyAlignment="1">
      <alignment horizontal="center"/>
    </xf>
    <xf numFmtId="0" fontId="5" fillId="0" borderId="4" xfId="0" applyFont="1" applyBorder="1" applyAlignment="1">
      <alignment horizontal="center" wrapText="1"/>
    </xf>
    <xf numFmtId="0" fontId="5" fillId="2" borderId="51" xfId="0" applyFont="1" applyFill="1" applyBorder="1" applyAlignment="1">
      <alignment horizontal="center"/>
    </xf>
    <xf numFmtId="0" fontId="5" fillId="0" borderId="49" xfId="0" applyFont="1" applyBorder="1" applyAlignment="1">
      <alignment horizontal="center"/>
    </xf>
    <xf numFmtId="164" fontId="5" fillId="0" borderId="49" xfId="0" applyNumberFormat="1" applyFont="1" applyBorder="1" applyAlignment="1">
      <alignment horizontal="center"/>
    </xf>
    <xf numFmtId="0" fontId="9" fillId="4" borderId="37" xfId="0" applyFont="1" applyFill="1" applyBorder="1" applyAlignment="1">
      <alignment horizontal="center"/>
    </xf>
    <xf numFmtId="0" fontId="10" fillId="4" borderId="41" xfId="0" applyFont="1" applyFill="1" applyBorder="1" applyAlignment="1">
      <alignment wrapText="1"/>
    </xf>
    <xf numFmtId="0" fontId="10" fillId="0" borderId="41" xfId="0" applyFont="1" applyBorder="1" applyAlignment="1">
      <alignment wrapText="1"/>
    </xf>
    <xf numFmtId="0" fontId="10" fillId="2" borderId="41" xfId="0" applyFont="1" applyFill="1" applyBorder="1" applyAlignment="1"/>
    <xf numFmtId="0" fontId="7" fillId="3" borderId="41" xfId="0" applyFont="1" applyFill="1" applyBorder="1" applyAlignment="1"/>
    <xf numFmtId="0" fontId="7" fillId="4" borderId="42" xfId="0" applyFont="1" applyFill="1" applyBorder="1" applyAlignment="1"/>
    <xf numFmtId="0" fontId="7" fillId="3" borderId="42" xfId="0" applyFont="1" applyFill="1" applyBorder="1" applyAlignment="1"/>
    <xf numFmtId="0" fontId="7" fillId="4" borderId="43" xfId="0" applyFont="1" applyFill="1" applyBorder="1" applyAlignment="1"/>
    <xf numFmtId="0" fontId="10" fillId="3" borderId="49" xfId="0" applyFont="1" applyFill="1" applyBorder="1" applyAlignment="1">
      <alignment horizontal="center" wrapText="1"/>
    </xf>
    <xf numFmtId="0" fontId="10" fillId="0" borderId="45" xfId="0" applyFont="1" applyBorder="1"/>
    <xf numFmtId="0" fontId="7" fillId="4" borderId="45" xfId="0" applyFont="1" applyFill="1" applyBorder="1" applyAlignment="1">
      <alignment horizontal="left"/>
    </xf>
    <xf numFmtId="2" fontId="5" fillId="2" borderId="5" xfId="0" applyNumberFormat="1" applyFont="1" applyFill="1" applyBorder="1" applyAlignment="1">
      <alignment horizontal="center"/>
    </xf>
    <xf numFmtId="0" fontId="10" fillId="0" borderId="35" xfId="0" applyFont="1" applyFill="1" applyBorder="1" applyAlignment="1">
      <alignment wrapText="1"/>
    </xf>
    <xf numFmtId="0" fontId="10" fillId="0" borderId="35" xfId="0" applyFont="1" applyFill="1" applyBorder="1" applyAlignment="1">
      <alignment horizontal="center" wrapText="1"/>
    </xf>
    <xf numFmtId="0" fontId="17" fillId="3" borderId="0" xfId="0" applyFont="1" applyFill="1" applyBorder="1"/>
    <xf numFmtId="0" fontId="0" fillId="3" borderId="0" xfId="0" applyFill="1" applyBorder="1"/>
    <xf numFmtId="0" fontId="0" fillId="3" borderId="0" xfId="0" applyFont="1" applyFill="1" applyBorder="1"/>
    <xf numFmtId="0" fontId="17" fillId="4" borderId="0" xfId="0" applyFont="1" applyFill="1" applyBorder="1"/>
    <xf numFmtId="0" fontId="0" fillId="4" borderId="0" xfId="0" applyFill="1" applyBorder="1"/>
    <xf numFmtId="0" fontId="7" fillId="0" borderId="29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8" fillId="0" borderId="29" xfId="0" applyFont="1" applyBorder="1" applyAlignment="1"/>
    <xf numFmtId="0" fontId="7" fillId="0" borderId="26" xfId="0" applyFont="1" applyBorder="1" applyAlignment="1"/>
    <xf numFmtId="0" fontId="7" fillId="0" borderId="10" xfId="0" applyFont="1" applyBorder="1" applyAlignment="1"/>
    <xf numFmtId="0" fontId="7" fillId="0" borderId="13" xfId="0" applyFont="1" applyBorder="1" applyAlignment="1"/>
    <xf numFmtId="0" fontId="7" fillId="0" borderId="38" xfId="0" applyFont="1" applyBorder="1" applyAlignment="1"/>
    <xf numFmtId="0" fontId="7" fillId="0" borderId="39" xfId="0" applyFont="1" applyBorder="1" applyAlignment="1"/>
    <xf numFmtId="0" fontId="10" fillId="0" borderId="23" xfId="0" applyFont="1" applyBorder="1" applyAlignment="1"/>
    <xf numFmtId="0" fontId="9" fillId="0" borderId="35" xfId="0" applyFont="1" applyBorder="1" applyAlignment="1"/>
    <xf numFmtId="0" fontId="9" fillId="0" borderId="5" xfId="0" applyFont="1" applyBorder="1" applyAlignment="1"/>
    <xf numFmtId="0" fontId="9" fillId="0" borderId="36" xfId="0" applyFont="1" applyBorder="1" applyAlignment="1"/>
    <xf numFmtId="0" fontId="7" fillId="2" borderId="48" xfId="0" applyFont="1" applyFill="1" applyBorder="1" applyAlignment="1"/>
    <xf numFmtId="0" fontId="9" fillId="0" borderId="48" xfId="0" applyFont="1" applyBorder="1" applyAlignment="1"/>
    <xf numFmtId="0" fontId="10" fillId="0" borderId="28" xfId="0" applyFont="1" applyBorder="1" applyAlignment="1"/>
    <xf numFmtId="0" fontId="10" fillId="0" borderId="16" xfId="0" applyFont="1" applyBorder="1" applyAlignment="1"/>
    <xf numFmtId="0" fontId="10" fillId="0" borderId="17" xfId="0" applyFont="1" applyBorder="1" applyAlignment="1"/>
    <xf numFmtId="0" fontId="9" fillId="0" borderId="28" xfId="0" applyFont="1" applyBorder="1" applyAlignment="1"/>
    <xf numFmtId="0" fontId="9" fillId="0" borderId="19" xfId="0" applyFont="1" applyBorder="1" applyAlignment="1"/>
    <xf numFmtId="0" fontId="9" fillId="0" borderId="16" xfId="0" applyFont="1" applyBorder="1" applyAlignment="1"/>
    <xf numFmtId="0" fontId="9" fillId="0" borderId="17" xfId="0" applyFont="1" applyBorder="1" applyAlignment="1"/>
    <xf numFmtId="0" fontId="10" fillId="0" borderId="56" xfId="0" applyFont="1" applyBorder="1" applyAlignment="1"/>
    <xf numFmtId="0" fontId="10" fillId="2" borderId="5" xfId="0" applyFont="1" applyFill="1" applyBorder="1" applyAlignment="1">
      <alignment horizontal="center" wrapText="1"/>
    </xf>
    <xf numFmtId="0" fontId="5" fillId="3" borderId="49" xfId="0" applyFont="1" applyFill="1" applyBorder="1" applyAlignment="1"/>
    <xf numFmtId="0" fontId="10" fillId="4" borderId="49" xfId="0" applyFont="1" applyFill="1" applyBorder="1" applyAlignment="1"/>
    <xf numFmtId="0" fontId="10" fillId="0" borderId="49" xfId="0" applyFont="1" applyFill="1" applyBorder="1" applyAlignment="1"/>
    <xf numFmtId="0" fontId="10" fillId="3" borderId="49" xfId="0" applyFont="1" applyFill="1" applyBorder="1" applyAlignment="1"/>
    <xf numFmtId="0" fontId="10" fillId="4" borderId="52" xfId="0" applyFont="1" applyFill="1" applyBorder="1" applyAlignment="1"/>
    <xf numFmtId="0" fontId="10" fillId="3" borderId="52" xfId="0" applyFont="1" applyFill="1" applyBorder="1" applyAlignment="1"/>
    <xf numFmtId="0" fontId="10" fillId="4" borderId="50" xfId="0" applyFont="1" applyFill="1" applyBorder="1" applyAlignment="1"/>
    <xf numFmtId="0" fontId="10" fillId="4" borderId="48" xfId="0" applyFont="1" applyFill="1" applyBorder="1" applyAlignment="1"/>
    <xf numFmtId="0" fontId="10" fillId="2" borderId="23" xfId="0" applyFont="1" applyFill="1" applyBorder="1" applyAlignment="1"/>
    <xf numFmtId="0" fontId="10" fillId="3" borderId="5" xfId="0" applyFont="1" applyFill="1" applyBorder="1" applyAlignment="1"/>
    <xf numFmtId="0" fontId="10" fillId="3" borderId="5" xfId="0" applyFont="1" applyFill="1" applyBorder="1" applyAlignment="1">
      <alignment horizontal="center" wrapText="1"/>
    </xf>
    <xf numFmtId="0" fontId="10" fillId="4" borderId="5" xfId="0" applyFont="1" applyFill="1" applyBorder="1" applyAlignment="1">
      <alignment horizontal="center" wrapText="1"/>
    </xf>
    <xf numFmtId="0" fontId="9" fillId="3" borderId="35" xfId="0" applyFont="1" applyFill="1" applyBorder="1" applyAlignment="1"/>
    <xf numFmtId="0" fontId="9" fillId="2" borderId="35" xfId="0" applyFont="1" applyFill="1" applyBorder="1" applyAlignment="1"/>
    <xf numFmtId="0" fontId="9" fillId="4" borderId="37" xfId="0" applyFont="1" applyFill="1" applyBorder="1" applyAlignment="1"/>
    <xf numFmtId="0" fontId="9" fillId="3" borderId="37" xfId="0" applyFont="1" applyFill="1" applyBorder="1" applyAlignment="1"/>
    <xf numFmtId="0" fontId="9" fillId="4" borderId="36" xfId="0" applyFont="1" applyFill="1" applyBorder="1" applyAlignment="1"/>
    <xf numFmtId="0" fontId="7" fillId="4" borderId="48" xfId="0" applyFont="1" applyFill="1" applyBorder="1" applyAlignment="1"/>
    <xf numFmtId="0" fontId="10" fillId="4" borderId="5" xfId="0" applyFont="1" applyFill="1" applyBorder="1" applyAlignment="1">
      <alignment wrapText="1"/>
    </xf>
    <xf numFmtId="0" fontId="10" fillId="2" borderId="40" xfId="0" applyFont="1" applyFill="1" applyBorder="1" applyAlignment="1"/>
    <xf numFmtId="0" fontId="10" fillId="2" borderId="53" xfId="0" applyFont="1" applyFill="1" applyBorder="1" applyAlignment="1">
      <alignment wrapText="1"/>
    </xf>
    <xf numFmtId="0" fontId="15" fillId="0" borderId="40" xfId="0" applyFont="1" applyFill="1" applyBorder="1" applyAlignment="1">
      <alignment horizontal="center" wrapText="1"/>
    </xf>
    <xf numFmtId="0" fontId="9" fillId="0" borderId="38" xfId="0" applyFont="1" applyBorder="1" applyAlignment="1"/>
    <xf numFmtId="0" fontId="6" fillId="0" borderId="45" xfId="0" applyFont="1" applyBorder="1" applyAlignment="1"/>
    <xf numFmtId="0" fontId="16" fillId="0" borderId="5" xfId="0" applyFont="1" applyBorder="1" applyAlignment="1">
      <alignment horizontal="center" wrapText="1"/>
    </xf>
    <xf numFmtId="0" fontId="10" fillId="0" borderId="48" xfId="0" applyFont="1" applyBorder="1" applyAlignment="1"/>
    <xf numFmtId="0" fontId="10" fillId="0" borderId="36" xfId="0" applyFont="1" applyBorder="1" applyAlignment="1"/>
    <xf numFmtId="0" fontId="10" fillId="0" borderId="23" xfId="0" applyFont="1" applyFill="1" applyBorder="1" applyAlignment="1"/>
    <xf numFmtId="0" fontId="10" fillId="0" borderId="34" xfId="0" applyFont="1" applyFill="1" applyBorder="1" applyAlignment="1">
      <alignment wrapText="1"/>
    </xf>
    <xf numFmtId="0" fontId="15" fillId="0" borderId="23" xfId="0" applyFont="1" applyFill="1" applyBorder="1" applyAlignment="1">
      <alignment horizontal="center" wrapText="1"/>
    </xf>
    <xf numFmtId="0" fontId="10" fillId="0" borderId="5" xfId="0" applyFont="1" applyFill="1" applyBorder="1" applyAlignment="1"/>
    <xf numFmtId="0" fontId="10" fillId="0" borderId="5" xfId="0" applyFont="1" applyFill="1" applyBorder="1" applyAlignment="1">
      <alignment horizontal="center" wrapText="1"/>
    </xf>
    <xf numFmtId="0" fontId="9" fillId="4" borderId="5" xfId="0" applyFont="1" applyFill="1" applyBorder="1" applyAlignment="1"/>
    <xf numFmtId="0" fontId="9" fillId="3" borderId="47" xfId="0" applyFont="1" applyFill="1" applyBorder="1" applyAlignment="1"/>
    <xf numFmtId="0" fontId="9" fillId="4" borderId="48" xfId="0" applyFont="1" applyFill="1" applyBorder="1" applyAlignment="1"/>
    <xf numFmtId="0" fontId="9" fillId="4" borderId="43" xfId="0" applyFont="1" applyFill="1" applyBorder="1" applyAlignment="1"/>
    <xf numFmtId="0" fontId="9" fillId="4" borderId="50" xfId="0" applyFont="1" applyFill="1" applyBorder="1" applyAlignment="1"/>
    <xf numFmtId="0" fontId="9" fillId="4" borderId="28" xfId="0" applyFont="1" applyFill="1" applyBorder="1" applyAlignment="1"/>
    <xf numFmtId="0" fontId="9" fillId="4" borderId="16" xfId="0" applyFont="1" applyFill="1" applyBorder="1" applyAlignment="1"/>
    <xf numFmtId="0" fontId="9" fillId="4" borderId="17" xfId="0" applyFont="1" applyFill="1" applyBorder="1" applyAlignment="1"/>
    <xf numFmtId="0" fontId="8" fillId="0" borderId="38" xfId="0" applyFont="1" applyBorder="1" applyAlignment="1"/>
    <xf numFmtId="0" fontId="9" fillId="0" borderId="44" xfId="0" applyFont="1" applyBorder="1" applyAlignment="1"/>
    <xf numFmtId="0" fontId="7" fillId="0" borderId="44" xfId="0" applyFont="1" applyBorder="1" applyAlignment="1"/>
    <xf numFmtId="0" fontId="6" fillId="0" borderId="0" xfId="0" applyFont="1" applyBorder="1" applyAlignment="1"/>
    <xf numFmtId="0" fontId="7" fillId="0" borderId="46" xfId="0" applyFont="1" applyBorder="1" applyAlignment="1"/>
    <xf numFmtId="0" fontId="10" fillId="0" borderId="51" xfId="0" applyFont="1" applyBorder="1" applyAlignment="1"/>
    <xf numFmtId="0" fontId="10" fillId="0" borderId="5" xfId="0" applyFont="1" applyFill="1" applyBorder="1" applyAlignment="1">
      <alignment wrapText="1"/>
    </xf>
    <xf numFmtId="0" fontId="9" fillId="0" borderId="18" xfId="0" applyFont="1" applyBorder="1" applyAlignment="1"/>
    <xf numFmtId="0" fontId="6" fillId="0" borderId="44" xfId="0" applyFont="1" applyBorder="1" applyAlignment="1"/>
    <xf numFmtId="0" fontId="15" fillId="0" borderId="24" xfId="0" applyFont="1" applyFill="1" applyBorder="1" applyAlignment="1">
      <alignment horizontal="center" wrapText="1"/>
    </xf>
    <xf numFmtId="0" fontId="6" fillId="0" borderId="35" xfId="0" applyFont="1" applyBorder="1" applyAlignment="1"/>
    <xf numFmtId="0" fontId="10" fillId="0" borderId="34" xfId="0" applyFont="1" applyFill="1" applyBorder="1" applyAlignment="1"/>
    <xf numFmtId="0" fontId="15" fillId="0" borderId="34" xfId="0" applyFont="1" applyFill="1" applyBorder="1" applyAlignment="1">
      <alignment horizontal="center" wrapText="1"/>
    </xf>
    <xf numFmtId="0" fontId="10" fillId="2" borderId="34" xfId="0" applyFont="1" applyFill="1" applyBorder="1" applyAlignment="1"/>
    <xf numFmtId="0" fontId="7" fillId="0" borderId="45" xfId="0" applyFont="1" applyBorder="1" applyAlignment="1"/>
    <xf numFmtId="0" fontId="10" fillId="0" borderId="31" xfId="0" applyFont="1" applyFill="1" applyBorder="1"/>
    <xf numFmtId="0" fontId="10" fillId="0" borderId="41" xfId="0" applyFont="1" applyBorder="1" applyAlignment="1"/>
    <xf numFmtId="0" fontId="10" fillId="0" borderId="23" xfId="0" applyFont="1" applyBorder="1" applyAlignment="1">
      <alignment wrapText="1"/>
    </xf>
    <xf numFmtId="0" fontId="15" fillId="0" borderId="51" xfId="0" applyFont="1" applyBorder="1" applyAlignment="1">
      <alignment horizontal="center" wrapText="1"/>
    </xf>
    <xf numFmtId="0" fontId="9" fillId="3" borderId="5" xfId="0" applyFont="1" applyFill="1" applyBorder="1" applyAlignment="1"/>
    <xf numFmtId="0" fontId="9" fillId="4" borderId="47" xfId="0" applyFont="1" applyFill="1" applyBorder="1" applyAlignment="1"/>
    <xf numFmtId="0" fontId="7" fillId="2" borderId="47" xfId="0" applyFont="1" applyFill="1" applyBorder="1" applyAlignment="1"/>
    <xf numFmtId="0" fontId="10" fillId="0" borderId="24" xfId="0" applyFont="1" applyBorder="1" applyAlignment="1"/>
    <xf numFmtId="0" fontId="10" fillId="0" borderId="41" xfId="0" applyFont="1" applyFill="1" applyBorder="1" applyAlignment="1"/>
    <xf numFmtId="0" fontId="10" fillId="3" borderId="41" xfId="0" applyFont="1" applyFill="1" applyBorder="1" applyAlignment="1"/>
    <xf numFmtId="0" fontId="10" fillId="4" borderId="41" xfId="0" applyFont="1" applyFill="1" applyBorder="1" applyAlignment="1"/>
    <xf numFmtId="0" fontId="9" fillId="3" borderId="41" xfId="0" applyFont="1" applyFill="1" applyBorder="1" applyAlignment="1"/>
    <xf numFmtId="0" fontId="9" fillId="4" borderId="42" xfId="0" applyFont="1" applyFill="1" applyBorder="1" applyAlignment="1"/>
    <xf numFmtId="0" fontId="9" fillId="3" borderId="42" xfId="0" applyFont="1" applyFill="1" applyBorder="1" applyAlignment="1"/>
    <xf numFmtId="0" fontId="10" fillId="4" borderId="47" xfId="0" applyFont="1" applyFill="1" applyBorder="1" applyAlignment="1"/>
    <xf numFmtId="0" fontId="10" fillId="3" borderId="47" xfId="0" applyFont="1" applyFill="1" applyBorder="1" applyAlignment="1"/>
    <xf numFmtId="0" fontId="9" fillId="2" borderId="5" xfId="0" applyFont="1" applyFill="1" applyBorder="1" applyAlignment="1"/>
    <xf numFmtId="0" fontId="8" fillId="0" borderId="30" xfId="0" applyFont="1" applyBorder="1" applyAlignment="1"/>
    <xf numFmtId="0" fontId="10" fillId="2" borderId="42" xfId="0" applyFont="1" applyFill="1" applyBorder="1" applyAlignment="1"/>
    <xf numFmtId="0" fontId="9" fillId="2" borderId="43" xfId="0" applyFont="1" applyFill="1" applyBorder="1" applyAlignment="1"/>
    <xf numFmtId="0" fontId="6" fillId="0" borderId="29" xfId="0" applyFont="1" applyBorder="1" applyAlignment="1"/>
    <xf numFmtId="0" fontId="7" fillId="0" borderId="29" xfId="0" applyFont="1" applyBorder="1" applyAlignment="1"/>
    <xf numFmtId="0" fontId="7" fillId="0" borderId="32" xfId="0" applyFont="1" applyBorder="1" applyAlignment="1"/>
    <xf numFmtId="0" fontId="10" fillId="0" borderId="49" xfId="0" applyFont="1" applyFill="1" applyBorder="1" applyAlignment="1">
      <alignment horizontal="center" wrapText="1"/>
    </xf>
    <xf numFmtId="0" fontId="7" fillId="0" borderId="0" xfId="0" applyFont="1" applyBorder="1" applyAlignment="1"/>
    <xf numFmtId="0" fontId="10" fillId="0" borderId="40" xfId="0" applyFont="1" applyBorder="1" applyAlignment="1">
      <alignment horizontal="center" wrapText="1"/>
    </xf>
    <xf numFmtId="0" fontId="9" fillId="0" borderId="49" xfId="0" applyFont="1" applyBorder="1" applyAlignment="1"/>
    <xf numFmtId="0" fontId="10" fillId="3" borderId="56" xfId="0" applyFont="1" applyFill="1" applyBorder="1" applyAlignment="1"/>
    <xf numFmtId="0" fontId="9" fillId="2" borderId="37" xfId="0" applyFont="1" applyFill="1" applyBorder="1" applyAlignment="1"/>
    <xf numFmtId="0" fontId="10" fillId="2" borderId="24" xfId="0" applyFont="1" applyFill="1" applyBorder="1" applyAlignment="1">
      <alignment wrapText="1"/>
    </xf>
    <xf numFmtId="0" fontId="15" fillId="2" borderId="24" xfId="0" applyFont="1" applyFill="1" applyBorder="1" applyAlignment="1">
      <alignment horizontal="center" wrapText="1"/>
    </xf>
    <xf numFmtId="0" fontId="10" fillId="2" borderId="41" xfId="0" applyFont="1" applyFill="1" applyBorder="1" applyAlignment="1">
      <alignment wrapText="1"/>
    </xf>
    <xf numFmtId="0" fontId="10" fillId="2" borderId="41" xfId="0" applyFont="1" applyFill="1" applyBorder="1" applyAlignment="1">
      <alignment horizontal="center" wrapText="1"/>
    </xf>
    <xf numFmtId="0" fontId="10" fillId="3" borderId="41" xfId="0" applyFont="1" applyFill="1" applyBorder="1" applyAlignment="1">
      <alignment wrapText="1"/>
    </xf>
    <xf numFmtId="0" fontId="10" fillId="3" borderId="41" xfId="0" applyFont="1" applyFill="1" applyBorder="1" applyAlignment="1">
      <alignment horizontal="center" wrapText="1"/>
    </xf>
    <xf numFmtId="0" fontId="10" fillId="2" borderId="28" xfId="0" applyFont="1" applyFill="1" applyBorder="1" applyAlignment="1"/>
    <xf numFmtId="0" fontId="10" fillId="2" borderId="16" xfId="0" applyFont="1" applyFill="1" applyBorder="1" applyAlignment="1"/>
    <xf numFmtId="0" fontId="10" fillId="2" borderId="17" xfId="0" applyFont="1" applyFill="1" applyBorder="1" applyAlignment="1"/>
    <xf numFmtId="0" fontId="5" fillId="3" borderId="23" xfId="0" applyFont="1" applyFill="1" applyBorder="1" applyAlignment="1">
      <alignment horizontal="center"/>
    </xf>
    <xf numFmtId="164" fontId="7" fillId="4" borderId="47" xfId="0" applyNumberFormat="1" applyFont="1" applyFill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61" xfId="0" applyFont="1" applyBorder="1" applyAlignment="1">
      <alignment horizontal="center"/>
    </xf>
    <xf numFmtId="0" fontId="5" fillId="2" borderId="34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7" fillId="4" borderId="45" xfId="0" applyFont="1" applyFill="1" applyBorder="1" applyAlignment="1"/>
    <xf numFmtId="0" fontId="10" fillId="2" borderId="56" xfId="0" applyFont="1" applyFill="1" applyBorder="1" applyAlignment="1"/>
    <xf numFmtId="0" fontId="10" fillId="2" borderId="49" xfId="0" applyFont="1" applyFill="1" applyBorder="1" applyAlignment="1">
      <alignment horizontal="left"/>
    </xf>
    <xf numFmtId="0" fontId="9" fillId="2" borderId="50" xfId="0" applyFont="1" applyFill="1" applyBorder="1" applyAlignment="1"/>
    <xf numFmtId="0" fontId="9" fillId="4" borderId="43" xfId="0" applyFont="1" applyFill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9" fillId="0" borderId="30" xfId="0" applyFont="1" applyBorder="1" applyAlignment="1"/>
    <xf numFmtId="0" fontId="10" fillId="2" borderId="63" xfId="0" applyFont="1" applyFill="1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9" fillId="0" borderId="43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18" fillId="0" borderId="34" xfId="0" applyFont="1" applyBorder="1" applyAlignment="1">
      <alignment horizontal="center"/>
    </xf>
    <xf numFmtId="0" fontId="7" fillId="0" borderId="30" xfId="0" applyFont="1" applyBorder="1" applyAlignment="1"/>
    <xf numFmtId="0" fontId="6" fillId="0" borderId="46" xfId="0" applyFont="1" applyBorder="1" applyAlignment="1">
      <alignment horizontal="center"/>
    </xf>
    <xf numFmtId="0" fontId="9" fillId="3" borderId="41" xfId="0" applyFont="1" applyFill="1" applyBorder="1" applyAlignment="1">
      <alignment horizontal="center"/>
    </xf>
    <xf numFmtId="0" fontId="8" fillId="4" borderId="42" xfId="0" applyFont="1" applyFill="1" applyBorder="1" applyAlignment="1">
      <alignment horizontal="center"/>
    </xf>
    <xf numFmtId="0" fontId="8" fillId="3" borderId="42" xfId="0" applyFont="1" applyFill="1" applyBorder="1" applyAlignment="1">
      <alignment horizontal="center"/>
    </xf>
    <xf numFmtId="0" fontId="8" fillId="4" borderId="43" xfId="0" applyFont="1" applyFill="1" applyBorder="1" applyAlignment="1">
      <alignment horizontal="center"/>
    </xf>
    <xf numFmtId="0" fontId="6" fillId="0" borderId="46" xfId="0" applyFont="1" applyBorder="1" applyAlignment="1"/>
    <xf numFmtId="0" fontId="7" fillId="0" borderId="61" xfId="0" applyFont="1" applyBorder="1" applyAlignment="1"/>
    <xf numFmtId="0" fontId="7" fillId="0" borderId="62" xfId="0" applyFont="1" applyBorder="1" applyAlignment="1"/>
    <xf numFmtId="0" fontId="7" fillId="0" borderId="60" xfId="0" applyFont="1" applyBorder="1" applyAlignment="1"/>
    <xf numFmtId="0" fontId="6" fillId="0" borderId="39" xfId="0" applyFont="1" applyBorder="1" applyAlignment="1"/>
    <xf numFmtId="0" fontId="6" fillId="0" borderId="44" xfId="0" applyFont="1" applyBorder="1" applyAlignment="1"/>
    <xf numFmtId="0" fontId="6" fillId="0" borderId="32" xfId="0" applyFont="1" applyBorder="1" applyAlignment="1">
      <alignment horizontal="center"/>
    </xf>
    <xf numFmtId="0" fontId="7" fillId="0" borderId="61" xfId="0" applyFont="1" applyBorder="1"/>
    <xf numFmtId="0" fontId="7" fillId="0" borderId="62" xfId="0" applyFont="1" applyBorder="1"/>
    <xf numFmtId="0" fontId="7" fillId="0" borderId="60" xfId="0" applyFont="1" applyBorder="1"/>
    <xf numFmtId="0" fontId="7" fillId="0" borderId="57" xfId="0" applyFont="1" applyBorder="1" applyAlignment="1"/>
    <xf numFmtId="0" fontId="7" fillId="0" borderId="58" xfId="0" applyFont="1" applyBorder="1" applyAlignment="1"/>
    <xf numFmtId="0" fontId="7" fillId="0" borderId="64" xfId="0" applyFont="1" applyBorder="1" applyAlignment="1"/>
    <xf numFmtId="0" fontId="6" fillId="0" borderId="33" xfId="0" applyFont="1" applyBorder="1" applyAlignment="1"/>
    <xf numFmtId="0" fontId="7" fillId="0" borderId="31" xfId="0" applyFont="1" applyBorder="1" applyAlignment="1">
      <alignment horizontal="center"/>
    </xf>
    <xf numFmtId="0" fontId="7" fillId="0" borderId="65" xfId="0" applyFont="1" applyBorder="1" applyAlignment="1">
      <alignment horizontal="center"/>
    </xf>
    <xf numFmtId="0" fontId="10" fillId="3" borderId="63" xfId="0" applyFont="1" applyFill="1" applyBorder="1" applyAlignment="1"/>
    <xf numFmtId="0" fontId="5" fillId="3" borderId="24" xfId="0" applyFont="1" applyFill="1" applyBorder="1" applyAlignment="1">
      <alignment horizontal="center"/>
    </xf>
    <xf numFmtId="0" fontId="6" fillId="0" borderId="31" xfId="0" applyFont="1" applyBorder="1" applyAlignment="1"/>
    <xf numFmtId="0" fontId="10" fillId="2" borderId="34" xfId="0" applyFont="1" applyFill="1" applyBorder="1" applyAlignment="1">
      <alignment wrapText="1"/>
    </xf>
    <xf numFmtId="0" fontId="7" fillId="0" borderId="66" xfId="0" applyFont="1" applyBorder="1" applyAlignment="1"/>
    <xf numFmtId="0" fontId="10" fillId="0" borderId="42" xfId="0" applyFont="1" applyBorder="1" applyAlignment="1">
      <alignment horizontal="center"/>
    </xf>
    <xf numFmtId="0" fontId="9" fillId="4" borderId="41" xfId="0" applyFont="1" applyFill="1" applyBorder="1" applyAlignment="1">
      <alignment horizontal="center"/>
    </xf>
    <xf numFmtId="0" fontId="10" fillId="0" borderId="37" xfId="0" applyFont="1" applyBorder="1" applyAlignment="1"/>
    <xf numFmtId="0" fontId="9" fillId="2" borderId="41" xfId="0" applyFont="1" applyFill="1" applyBorder="1" applyAlignment="1">
      <alignment horizontal="center"/>
    </xf>
    <xf numFmtId="0" fontId="9" fillId="2" borderId="43" xfId="0" applyFont="1" applyFill="1" applyBorder="1" applyAlignment="1">
      <alignment horizontal="center"/>
    </xf>
    <xf numFmtId="0" fontId="9" fillId="2" borderId="42" xfId="0" applyFont="1" applyFill="1" applyBorder="1" applyAlignment="1">
      <alignment horizontal="center"/>
    </xf>
    <xf numFmtId="0" fontId="7" fillId="0" borderId="57" xfId="0" applyFont="1" applyBorder="1"/>
    <xf numFmtId="0" fontId="7" fillId="0" borderId="58" xfId="0" applyFont="1" applyBorder="1"/>
    <xf numFmtId="0" fontId="7" fillId="0" borderId="64" xfId="0" applyFont="1" applyBorder="1"/>
    <xf numFmtId="0" fontId="10" fillId="2" borderId="0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/>
    </xf>
    <xf numFmtId="0" fontId="17" fillId="0" borderId="0" xfId="1" applyFont="1" applyAlignment="1">
      <alignment horizontal="center"/>
    </xf>
    <xf numFmtId="0" fontId="10" fillId="3" borderId="31" xfId="0" applyFont="1" applyFill="1" applyBorder="1"/>
    <xf numFmtId="0" fontId="10" fillId="4" borderId="31" xfId="0" applyFont="1" applyFill="1" applyBorder="1"/>
    <xf numFmtId="0" fontId="10" fillId="4" borderId="32" xfId="0" applyFont="1" applyFill="1" applyBorder="1"/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0" fillId="4" borderId="0" xfId="0" applyFont="1" applyFill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9" fillId="0" borderId="0" xfId="0" applyFont="1"/>
    <xf numFmtId="0" fontId="20" fillId="0" borderId="0" xfId="0" applyFont="1"/>
    <xf numFmtId="0" fontId="20" fillId="3" borderId="0" xfId="0" applyFont="1" applyFill="1" applyBorder="1" applyAlignment="1">
      <alignment horizontal="center"/>
    </xf>
    <xf numFmtId="0" fontId="10" fillId="0" borderId="44" xfId="0" applyFont="1" applyBorder="1" applyAlignment="1">
      <alignment horizontal="center"/>
    </xf>
    <xf numFmtId="0" fontId="10" fillId="0" borderId="4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3" fillId="0" borderId="0" xfId="0" applyFont="1"/>
    <xf numFmtId="0" fontId="20" fillId="2" borderId="0" xfId="0" applyFont="1" applyFill="1" applyBorder="1" applyAlignment="1">
      <alignment horizontal="center"/>
    </xf>
    <xf numFmtId="0" fontId="10" fillId="0" borderId="38" xfId="0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0" fillId="0" borderId="0" xfId="0" applyFont="1" applyBorder="1"/>
    <xf numFmtId="0" fontId="10" fillId="4" borderId="31" xfId="0" applyFont="1" applyFill="1" applyBorder="1" applyAlignment="1">
      <alignment horizontal="center"/>
    </xf>
    <xf numFmtId="0" fontId="10" fillId="0" borderId="51" xfId="0" applyFont="1" applyFill="1" applyBorder="1" applyAlignment="1">
      <alignment wrapText="1"/>
    </xf>
    <xf numFmtId="0" fontId="10" fillId="2" borderId="49" xfId="0" applyFont="1" applyFill="1" applyBorder="1" applyAlignment="1">
      <alignment wrapText="1"/>
    </xf>
    <xf numFmtId="0" fontId="7" fillId="2" borderId="49" xfId="0" applyFont="1" applyFill="1" applyBorder="1" applyAlignment="1"/>
    <xf numFmtId="0" fontId="7" fillId="2" borderId="50" xfId="0" applyFont="1" applyFill="1" applyBorder="1" applyAlignment="1"/>
    <xf numFmtId="0" fontId="9" fillId="0" borderId="35" xfId="0" applyFont="1" applyBorder="1"/>
    <xf numFmtId="0" fontId="10" fillId="0" borderId="37" xfId="0" applyFont="1" applyBorder="1"/>
    <xf numFmtId="0" fontId="7" fillId="0" borderId="35" xfId="0" applyFont="1" applyFill="1" applyBorder="1" applyAlignment="1"/>
    <xf numFmtId="0" fontId="6" fillId="0" borderId="35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164" fontId="6" fillId="0" borderId="5" xfId="0" applyNumberFormat="1" applyFont="1" applyFill="1" applyBorder="1" applyAlignment="1">
      <alignment horizontal="center"/>
    </xf>
    <xf numFmtId="0" fontId="10" fillId="0" borderId="35" xfId="0" applyFont="1" applyFill="1" applyBorder="1" applyAlignment="1">
      <alignment horizontal="left"/>
    </xf>
    <xf numFmtId="0" fontId="10" fillId="0" borderId="5" xfId="0" applyFont="1" applyFill="1" applyBorder="1" applyAlignment="1">
      <alignment horizontal="left" wrapText="1"/>
    </xf>
    <xf numFmtId="0" fontId="5" fillId="4" borderId="6" xfId="0" applyFont="1" applyFill="1" applyBorder="1" applyAlignment="1">
      <alignment horizontal="center"/>
    </xf>
    <xf numFmtId="0" fontId="5" fillId="4" borderId="35" xfId="0" applyFont="1" applyFill="1" applyBorder="1" applyAlignment="1">
      <alignment horizontal="center"/>
    </xf>
    <xf numFmtId="0" fontId="5" fillId="4" borderId="41" xfId="1" applyFont="1" applyFill="1" applyBorder="1" applyAlignment="1">
      <alignment horizontal="center"/>
    </xf>
    <xf numFmtId="0" fontId="5" fillId="3" borderId="41" xfId="1" applyFont="1" applyFill="1" applyBorder="1" applyAlignment="1">
      <alignment horizontal="center"/>
    </xf>
    <xf numFmtId="0" fontId="10" fillId="3" borderId="43" xfId="0" applyFont="1" applyFill="1" applyBorder="1" applyAlignment="1">
      <alignment horizontal="center"/>
    </xf>
    <xf numFmtId="0" fontId="10" fillId="3" borderId="48" xfId="0" applyFont="1" applyFill="1" applyBorder="1" applyAlignment="1"/>
    <xf numFmtId="0" fontId="7" fillId="3" borderId="36" xfId="0" applyFont="1" applyFill="1" applyBorder="1" applyAlignment="1"/>
    <xf numFmtId="0" fontId="10" fillId="3" borderId="48" xfId="0" applyFont="1" applyFill="1" applyBorder="1" applyAlignment="1">
      <alignment horizontal="center"/>
    </xf>
    <xf numFmtId="0" fontId="10" fillId="3" borderId="36" xfId="0" applyFont="1" applyFill="1" applyBorder="1" applyAlignment="1">
      <alignment horizontal="center"/>
    </xf>
    <xf numFmtId="0" fontId="5" fillId="3" borderId="19" xfId="0" applyFont="1" applyFill="1" applyBorder="1" applyAlignment="1">
      <alignment horizontal="center"/>
    </xf>
    <xf numFmtId="0" fontId="5" fillId="3" borderId="16" xfId="0" applyFont="1" applyFill="1" applyBorder="1" applyAlignment="1">
      <alignment horizontal="center"/>
    </xf>
    <xf numFmtId="0" fontId="5" fillId="3" borderId="18" xfId="0" applyFont="1" applyFill="1" applyBorder="1" applyAlignment="1">
      <alignment horizontal="center"/>
    </xf>
    <xf numFmtId="164" fontId="7" fillId="3" borderId="36" xfId="0" applyNumberFormat="1" applyFont="1" applyFill="1" applyBorder="1" applyAlignment="1">
      <alignment horizontal="center"/>
    </xf>
    <xf numFmtId="0" fontId="5" fillId="3" borderId="34" xfId="0" applyFont="1" applyFill="1" applyBorder="1" applyAlignment="1">
      <alignment horizontal="center"/>
    </xf>
    <xf numFmtId="0" fontId="10" fillId="3" borderId="41" xfId="0" applyFont="1" applyFill="1" applyBorder="1" applyAlignment="1">
      <alignment horizontal="left"/>
    </xf>
    <xf numFmtId="0" fontId="10" fillId="4" borderId="41" xfId="0" applyFont="1" applyFill="1" applyBorder="1" applyAlignment="1">
      <alignment horizontal="left"/>
    </xf>
    <xf numFmtId="164" fontId="7" fillId="3" borderId="49" xfId="0" applyNumberFormat="1" applyFont="1" applyFill="1" applyBorder="1" applyAlignment="1">
      <alignment horizontal="center"/>
    </xf>
    <xf numFmtId="0" fontId="10" fillId="4" borderId="43" xfId="0" applyFont="1" applyFill="1" applyBorder="1" applyAlignment="1">
      <alignment horizontal="left"/>
    </xf>
    <xf numFmtId="164" fontId="7" fillId="4" borderId="50" xfId="0" applyNumberFormat="1" applyFont="1" applyFill="1" applyBorder="1" applyAlignment="1">
      <alignment horizontal="center"/>
    </xf>
    <xf numFmtId="164" fontId="7" fillId="2" borderId="49" xfId="0" applyNumberFormat="1" applyFont="1" applyFill="1" applyBorder="1" applyAlignment="1">
      <alignment horizontal="center"/>
    </xf>
    <xf numFmtId="164" fontId="7" fillId="2" borderId="50" xfId="0" applyNumberFormat="1" applyFont="1" applyFill="1" applyBorder="1" applyAlignment="1">
      <alignment horizontal="center"/>
    </xf>
    <xf numFmtId="0" fontId="10" fillId="0" borderId="41" xfId="0" applyFont="1" applyBorder="1" applyAlignment="1">
      <alignment horizontal="center" wrapText="1"/>
    </xf>
    <xf numFmtId="0" fontId="7" fillId="2" borderId="49" xfId="0" applyFont="1" applyFill="1" applyBorder="1" applyAlignment="1">
      <alignment horizontal="center"/>
    </xf>
    <xf numFmtId="0" fontId="10" fillId="2" borderId="50" xfId="0" applyFont="1" applyFill="1" applyBorder="1" applyAlignment="1"/>
    <xf numFmtId="0" fontId="7" fillId="3" borderId="5" xfId="0" applyFont="1" applyFill="1" applyBorder="1" applyAlignment="1">
      <alignment horizontal="center"/>
    </xf>
    <xf numFmtId="0" fontId="10" fillId="2" borderId="51" xfId="0" applyFont="1" applyFill="1" applyBorder="1" applyAlignment="1">
      <alignment horizontal="left"/>
    </xf>
    <xf numFmtId="0" fontId="10" fillId="2" borderId="53" xfId="0" applyFont="1" applyFill="1" applyBorder="1" applyAlignment="1">
      <alignment horizontal="left"/>
    </xf>
    <xf numFmtId="0" fontId="5" fillId="0" borderId="27" xfId="1" applyFont="1" applyBorder="1" applyAlignment="1">
      <alignment horizontal="center" wrapText="1"/>
    </xf>
    <xf numFmtId="0" fontId="5" fillId="0" borderId="1" xfId="1" applyFont="1" applyBorder="1" applyAlignment="1">
      <alignment horizontal="center" wrapText="1"/>
    </xf>
    <xf numFmtId="0" fontId="5" fillId="0" borderId="14" xfId="1" applyFont="1" applyBorder="1" applyAlignment="1">
      <alignment horizontal="center" wrapText="1"/>
    </xf>
    <xf numFmtId="0" fontId="5" fillId="0" borderId="5" xfId="1" applyFont="1" applyBorder="1" applyAlignment="1">
      <alignment horizontal="center" wrapText="1"/>
    </xf>
    <xf numFmtId="0" fontId="9" fillId="3" borderId="49" xfId="0" applyFont="1" applyFill="1" applyBorder="1" applyAlignment="1"/>
    <xf numFmtId="0" fontId="9" fillId="4" borderId="52" xfId="0" applyFont="1" applyFill="1" applyBorder="1" applyAlignment="1"/>
    <xf numFmtId="0" fontId="9" fillId="3" borderId="52" xfId="0" applyFont="1" applyFill="1" applyBorder="1" applyAlignment="1"/>
    <xf numFmtId="0" fontId="5" fillId="0" borderId="5" xfId="1" applyFont="1" applyFill="1" applyBorder="1" applyAlignment="1">
      <alignment horizontal="center"/>
    </xf>
    <xf numFmtId="0" fontId="13" fillId="3" borderId="35" xfId="0" applyFont="1" applyFill="1" applyBorder="1" applyAlignment="1">
      <alignment horizontal="center"/>
    </xf>
    <xf numFmtId="0" fontId="13" fillId="4" borderId="35" xfId="0" applyFont="1" applyFill="1" applyBorder="1" applyAlignment="1">
      <alignment horizontal="center"/>
    </xf>
    <xf numFmtId="0" fontId="7" fillId="3" borderId="41" xfId="0" applyFont="1" applyFill="1" applyBorder="1" applyAlignment="1">
      <alignment horizontal="left"/>
    </xf>
    <xf numFmtId="0" fontId="5" fillId="3" borderId="47" xfId="0" applyFont="1" applyFill="1" applyBorder="1" applyAlignment="1">
      <alignment horizontal="center"/>
    </xf>
    <xf numFmtId="0" fontId="7" fillId="4" borderId="41" xfId="0" applyFont="1" applyFill="1" applyBorder="1" applyAlignment="1">
      <alignment horizontal="left"/>
    </xf>
    <xf numFmtId="0" fontId="5" fillId="4" borderId="47" xfId="0" applyFont="1" applyFill="1" applyBorder="1" applyAlignment="1">
      <alignment horizontal="center"/>
    </xf>
    <xf numFmtId="2" fontId="6" fillId="3" borderId="47" xfId="0" applyNumberFormat="1" applyFont="1" applyFill="1" applyBorder="1" applyAlignment="1">
      <alignment horizontal="center" wrapText="1"/>
    </xf>
    <xf numFmtId="0" fontId="13" fillId="4" borderId="36" xfId="0" applyFont="1" applyFill="1" applyBorder="1" applyAlignment="1">
      <alignment horizontal="center"/>
    </xf>
    <xf numFmtId="0" fontId="7" fillId="4" borderId="43" xfId="0" applyFont="1" applyFill="1" applyBorder="1" applyAlignment="1">
      <alignment horizontal="left"/>
    </xf>
    <xf numFmtId="0" fontId="6" fillId="4" borderId="14" xfId="0" applyFont="1" applyFill="1" applyBorder="1" applyAlignment="1">
      <alignment horizontal="center"/>
    </xf>
    <xf numFmtId="0" fontId="6" fillId="4" borderId="27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164" fontId="6" fillId="2" borderId="50" xfId="0" applyNumberFormat="1" applyFont="1" applyFill="1" applyBorder="1" applyAlignment="1">
      <alignment horizontal="center"/>
    </xf>
    <xf numFmtId="0" fontId="10" fillId="5" borderId="35" xfId="0" applyFont="1" applyFill="1" applyBorder="1" applyAlignment="1">
      <alignment horizontal="center"/>
    </xf>
    <xf numFmtId="0" fontId="10" fillId="5" borderId="5" xfId="0" applyFont="1" applyFill="1" applyBorder="1" applyAlignment="1">
      <alignment horizontal="left"/>
    </xf>
    <xf numFmtId="0" fontId="10" fillId="5" borderId="35" xfId="0" applyFont="1" applyFill="1" applyBorder="1" applyAlignment="1">
      <alignment horizontal="left" wrapText="1"/>
    </xf>
    <xf numFmtId="0" fontId="10" fillId="5" borderId="5" xfId="0" applyFont="1" applyFill="1" applyBorder="1" applyAlignment="1">
      <alignment horizontal="center" wrapText="1"/>
    </xf>
    <xf numFmtId="0" fontId="5" fillId="5" borderId="27" xfId="0" applyFont="1" applyFill="1" applyBorder="1" applyAlignment="1">
      <alignment horizontal="center" wrapText="1"/>
    </xf>
    <xf numFmtId="0" fontId="5" fillId="5" borderId="1" xfId="0" applyFont="1" applyFill="1" applyBorder="1" applyAlignment="1">
      <alignment horizontal="center" wrapText="1"/>
    </xf>
    <xf numFmtId="0" fontId="5" fillId="5" borderId="4" xfId="0" applyFont="1" applyFill="1" applyBorder="1" applyAlignment="1">
      <alignment horizontal="center" wrapText="1"/>
    </xf>
    <xf numFmtId="0" fontId="5" fillId="5" borderId="49" xfId="0" applyFont="1" applyFill="1" applyBorder="1" applyAlignment="1">
      <alignment horizontal="center" wrapText="1"/>
    </xf>
    <xf numFmtId="0" fontId="5" fillId="0" borderId="5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164" fontId="5" fillId="0" borderId="47" xfId="0" applyNumberFormat="1" applyFont="1" applyBorder="1" applyAlignment="1">
      <alignment horizontal="center"/>
    </xf>
    <xf numFmtId="164" fontId="6" fillId="3" borderId="5" xfId="0" applyNumberFormat="1" applyFont="1" applyFill="1" applyBorder="1" applyAlignment="1">
      <alignment horizontal="center"/>
    </xf>
    <xf numFmtId="0" fontId="5" fillId="4" borderId="15" xfId="0" applyFont="1" applyFill="1" applyBorder="1" applyAlignment="1">
      <alignment horizontal="center"/>
    </xf>
    <xf numFmtId="0" fontId="5" fillId="4" borderId="67" xfId="0" applyFont="1" applyFill="1" applyBorder="1" applyAlignment="1">
      <alignment horizontal="center"/>
    </xf>
    <xf numFmtId="0" fontId="5" fillId="4" borderId="68" xfId="0" applyFont="1" applyFill="1" applyBorder="1" applyAlignment="1">
      <alignment horizontal="center"/>
    </xf>
    <xf numFmtId="164" fontId="7" fillId="4" borderId="39" xfId="0" applyNumberFormat="1" applyFont="1" applyFill="1" applyBorder="1" applyAlignment="1">
      <alignment horizontal="center"/>
    </xf>
    <xf numFmtId="0" fontId="10" fillId="0" borderId="34" xfId="0" applyFont="1" applyBorder="1"/>
    <xf numFmtId="0" fontId="10" fillId="3" borderId="35" xfId="0" applyFont="1" applyFill="1" applyBorder="1" applyAlignment="1">
      <alignment horizontal="right"/>
    </xf>
    <xf numFmtId="0" fontId="10" fillId="4" borderId="35" xfId="0" applyFont="1" applyFill="1" applyBorder="1" applyAlignment="1">
      <alignment horizontal="right"/>
    </xf>
    <xf numFmtId="0" fontId="10" fillId="0" borderId="35" xfId="0" applyFont="1" applyBorder="1" applyAlignment="1">
      <alignment horizontal="right"/>
    </xf>
    <xf numFmtId="0" fontId="6" fillId="3" borderId="5" xfId="0" applyFont="1" applyFill="1" applyBorder="1" applyAlignment="1">
      <alignment horizontal="center" wrapText="1"/>
    </xf>
    <xf numFmtId="0" fontId="6" fillId="3" borderId="35" xfId="0" applyFont="1" applyFill="1" applyBorder="1" applyAlignment="1">
      <alignment horizontal="center" wrapText="1"/>
    </xf>
    <xf numFmtId="0" fontId="6" fillId="3" borderId="6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wrapText="1"/>
    </xf>
    <xf numFmtId="0" fontId="6" fillId="3" borderId="14" xfId="0" applyFont="1" applyFill="1" applyBorder="1" applyAlignment="1">
      <alignment horizontal="center" wrapText="1"/>
    </xf>
    <xf numFmtId="0" fontId="7" fillId="4" borderId="5" xfId="0" applyFont="1" applyFill="1" applyBorder="1" applyAlignment="1">
      <alignment horizontal="center" wrapText="1"/>
    </xf>
    <xf numFmtId="0" fontId="7" fillId="4" borderId="35" xfId="0" applyFont="1" applyFill="1" applyBorder="1" applyAlignment="1">
      <alignment horizontal="center" wrapText="1"/>
    </xf>
    <xf numFmtId="0" fontId="7" fillId="4" borderId="6" xfId="0" applyFont="1" applyFill="1" applyBorder="1" applyAlignment="1">
      <alignment horizontal="center" wrapText="1"/>
    </xf>
    <xf numFmtId="0" fontId="7" fillId="4" borderId="1" xfId="0" applyFont="1" applyFill="1" applyBorder="1" applyAlignment="1">
      <alignment horizontal="center" wrapText="1"/>
    </xf>
    <xf numFmtId="0" fontId="7" fillId="4" borderId="14" xfId="0" applyFont="1" applyFill="1" applyBorder="1" applyAlignment="1">
      <alignment horizontal="center" wrapText="1"/>
    </xf>
    <xf numFmtId="2" fontId="7" fillId="3" borderId="35" xfId="0" applyNumberFormat="1" applyFont="1" applyFill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49" xfId="0" applyFont="1" applyBorder="1" applyAlignment="1">
      <alignment horizontal="center"/>
    </xf>
    <xf numFmtId="0" fontId="9" fillId="0" borderId="50" xfId="0" applyFont="1" applyBorder="1" applyAlignment="1"/>
    <xf numFmtId="0" fontId="10" fillId="2" borderId="6" xfId="0" applyFont="1" applyFill="1" applyBorder="1" applyAlignment="1">
      <alignment horizontal="center"/>
    </xf>
    <xf numFmtId="0" fontId="10" fillId="2" borderId="29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60" xfId="0" applyFont="1" applyBorder="1" applyAlignment="1">
      <alignment horizontal="center"/>
    </xf>
    <xf numFmtId="0" fontId="5" fillId="0" borderId="11" xfId="1" applyFont="1" applyBorder="1" applyAlignment="1">
      <alignment horizontal="center"/>
    </xf>
    <xf numFmtId="0" fontId="9" fillId="4" borderId="19" xfId="0" applyFont="1" applyFill="1" applyBorder="1" applyAlignment="1"/>
    <xf numFmtId="0" fontId="15" fillId="0" borderId="34" xfId="0" applyFont="1" applyBorder="1" applyAlignment="1">
      <alignment horizontal="center" wrapText="1"/>
    </xf>
    <xf numFmtId="0" fontId="13" fillId="0" borderId="49" xfId="0" applyFont="1" applyBorder="1" applyAlignment="1">
      <alignment horizontal="center"/>
    </xf>
    <xf numFmtId="0" fontId="10" fillId="2" borderId="69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 wrapText="1"/>
    </xf>
    <xf numFmtId="0" fontId="5" fillId="4" borderId="6" xfId="0" applyFont="1" applyFill="1" applyBorder="1" applyAlignment="1">
      <alignment horizontal="center" wrapText="1"/>
    </xf>
    <xf numFmtId="0" fontId="10" fillId="0" borderId="34" xfId="0" applyFont="1" applyBorder="1" applyAlignment="1">
      <alignment horizontal="center" wrapText="1"/>
    </xf>
    <xf numFmtId="0" fontId="10" fillId="4" borderId="69" xfId="0" applyFont="1" applyFill="1" applyBorder="1" applyAlignment="1">
      <alignment horizontal="center"/>
    </xf>
    <xf numFmtId="0" fontId="5" fillId="3" borderId="69" xfId="0" applyFont="1" applyFill="1" applyBorder="1" applyAlignment="1">
      <alignment horizontal="center"/>
    </xf>
    <xf numFmtId="164" fontId="6" fillId="4" borderId="37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0" fillId="0" borderId="56" xfId="0" applyFont="1" applyBorder="1" applyAlignment="1">
      <alignment horizontal="center"/>
    </xf>
    <xf numFmtId="0" fontId="6" fillId="2" borderId="52" xfId="0" applyFont="1" applyFill="1" applyBorder="1" applyAlignment="1">
      <alignment horizontal="center"/>
    </xf>
    <xf numFmtId="0" fontId="6" fillId="2" borderId="50" xfId="0" applyFont="1" applyFill="1" applyBorder="1" applyAlignment="1">
      <alignment horizontal="center"/>
    </xf>
    <xf numFmtId="0" fontId="10" fillId="2" borderId="56" xfId="0" applyFont="1" applyFill="1" applyBorder="1" applyAlignment="1">
      <alignment horizontal="center"/>
    </xf>
    <xf numFmtId="0" fontId="16" fillId="0" borderId="35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3" borderId="46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0" fillId="0" borderId="5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7" fillId="0" borderId="70" xfId="0" applyFont="1" applyBorder="1" applyAlignment="1"/>
    <xf numFmtId="0" fontId="5" fillId="2" borderId="9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0" fillId="0" borderId="37" xfId="0" applyFont="1" applyBorder="1" applyAlignment="1">
      <alignment horizontal="center"/>
    </xf>
    <xf numFmtId="0" fontId="10" fillId="4" borderId="45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0" fillId="3" borderId="56" xfId="0" applyFont="1" applyFill="1" applyBorder="1" applyAlignment="1">
      <alignment horizontal="center"/>
    </xf>
    <xf numFmtId="0" fontId="9" fillId="0" borderId="49" xfId="0" applyFont="1" applyBorder="1" applyAlignment="1">
      <alignment horizontal="center"/>
    </xf>
    <xf numFmtId="0" fontId="15" fillId="2" borderId="23" xfId="0" applyFont="1" applyFill="1" applyBorder="1" applyAlignment="1">
      <alignment horizontal="center" wrapText="1"/>
    </xf>
    <xf numFmtId="0" fontId="6" fillId="4" borderId="48" xfId="0" applyFont="1" applyFill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7" fillId="0" borderId="51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9" fillId="0" borderId="23" xfId="0" applyFont="1" applyBorder="1" applyAlignment="1"/>
    <xf numFmtId="0" fontId="7" fillId="0" borderId="57" xfId="0" applyFont="1" applyBorder="1" applyAlignment="1">
      <alignment horizontal="center"/>
    </xf>
    <xf numFmtId="0" fontId="7" fillId="0" borderId="58" xfId="0" applyFont="1" applyBorder="1" applyAlignment="1">
      <alignment horizontal="center"/>
    </xf>
    <xf numFmtId="0" fontId="7" fillId="0" borderId="64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20" fillId="0" borderId="45" xfId="0" applyFont="1" applyBorder="1" applyAlignment="1">
      <alignment horizontal="center"/>
    </xf>
    <xf numFmtId="0" fontId="6" fillId="0" borderId="44" xfId="0" applyFont="1" applyBorder="1" applyAlignment="1"/>
    <xf numFmtId="0" fontId="0" fillId="0" borderId="45" xfId="0" applyBorder="1" applyAlignment="1"/>
    <xf numFmtId="0" fontId="7" fillId="0" borderId="61" xfId="0" applyFont="1" applyBorder="1" applyAlignment="1">
      <alignment horizontal="left"/>
    </xf>
    <xf numFmtId="0" fontId="7" fillId="0" borderId="62" xfId="0" applyFont="1" applyBorder="1" applyAlignment="1">
      <alignment horizontal="left"/>
    </xf>
    <xf numFmtId="0" fontId="7" fillId="0" borderId="60" xfId="0" applyFont="1" applyBorder="1" applyAlignment="1">
      <alignment horizontal="left"/>
    </xf>
    <xf numFmtId="0" fontId="7" fillId="0" borderId="44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14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0" fontId="7" fillId="0" borderId="29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32" xfId="0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35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W30"/>
  <sheetViews>
    <sheetView zoomScale="80" zoomScaleNormal="80" workbookViewId="0">
      <selection activeCell="D2" sqref="D2"/>
    </sheetView>
  </sheetViews>
  <sheetFormatPr defaultRowHeight="15" x14ac:dyDescent="0.25"/>
  <cols>
    <col min="1" max="1" width="19.85546875" customWidth="1"/>
    <col min="2" max="2" width="14.5703125" style="5" customWidth="1"/>
    <col min="3" max="3" width="19" customWidth="1"/>
    <col min="4" max="4" width="54" customWidth="1"/>
    <col min="5" max="5" width="15.7109375" customWidth="1"/>
    <col min="6" max="6" width="13.5703125" customWidth="1"/>
    <col min="8" max="8" width="11.28515625" customWidth="1"/>
    <col min="9" max="9" width="14.28515625" customWidth="1"/>
    <col min="10" max="10" width="20.5703125" customWidth="1"/>
    <col min="11" max="11" width="11.28515625" customWidth="1"/>
    <col min="15" max="15" width="11.5703125" customWidth="1"/>
    <col min="16" max="16" width="12.28515625" customWidth="1"/>
    <col min="21" max="21" width="9.85546875" bestFit="1" customWidth="1"/>
    <col min="22" max="22" width="11.140625" bestFit="1" customWidth="1"/>
  </cols>
  <sheetData>
    <row r="1" spans="1:23" x14ac:dyDescent="0.25">
      <c r="D1" s="11"/>
    </row>
    <row r="2" spans="1:23" ht="23.25" x14ac:dyDescent="0.35">
      <c r="A2" s="6" t="s">
        <v>1</v>
      </c>
      <c r="B2" s="7"/>
      <c r="C2" s="8" t="s">
        <v>197</v>
      </c>
      <c r="D2" s="7"/>
      <c r="G2" s="6"/>
      <c r="J2" s="8"/>
      <c r="K2" s="7"/>
      <c r="L2" s="1"/>
      <c r="M2" s="2"/>
    </row>
    <row r="3" spans="1:23" ht="15.75" thickBot="1" x14ac:dyDescent="0.3">
      <c r="A3" s="1"/>
      <c r="B3" s="3"/>
      <c r="C3" s="1"/>
      <c r="D3" s="367"/>
      <c r="E3" s="1"/>
      <c r="F3" s="1"/>
      <c r="G3" s="1"/>
      <c r="H3" s="1"/>
      <c r="I3" s="1"/>
      <c r="J3" s="1"/>
      <c r="K3" s="1"/>
      <c r="L3" s="1"/>
      <c r="M3" s="2"/>
    </row>
    <row r="4" spans="1:23" ht="16.5" thickBot="1" x14ac:dyDescent="0.3">
      <c r="A4" s="78"/>
      <c r="B4" s="639" t="s">
        <v>38</v>
      </c>
      <c r="C4" s="640"/>
      <c r="D4" s="702"/>
      <c r="E4" s="639"/>
      <c r="F4" s="638"/>
      <c r="G4" s="641" t="s">
        <v>21</v>
      </c>
      <c r="H4" s="642"/>
      <c r="I4" s="643"/>
      <c r="J4" s="644" t="s">
        <v>22</v>
      </c>
      <c r="K4" s="988" t="s">
        <v>23</v>
      </c>
      <c r="L4" s="989"/>
      <c r="M4" s="990"/>
      <c r="N4" s="990"/>
      <c r="O4" s="990"/>
      <c r="P4" s="991" t="s">
        <v>24</v>
      </c>
      <c r="Q4" s="992"/>
      <c r="R4" s="992"/>
      <c r="S4" s="992"/>
      <c r="T4" s="992"/>
      <c r="U4" s="992"/>
      <c r="V4" s="992"/>
      <c r="W4" s="993"/>
    </row>
    <row r="5" spans="1:23" ht="46.5" thickBot="1" x14ac:dyDescent="0.3">
      <c r="A5" s="79" t="s">
        <v>0</v>
      </c>
      <c r="B5" s="102" t="s">
        <v>39</v>
      </c>
      <c r="C5" s="789" t="s">
        <v>40</v>
      </c>
      <c r="D5" s="102" t="s">
        <v>37</v>
      </c>
      <c r="E5" s="102" t="s">
        <v>25</v>
      </c>
      <c r="F5" s="96" t="s">
        <v>36</v>
      </c>
      <c r="G5" s="237" t="s">
        <v>26</v>
      </c>
      <c r="H5" s="66" t="s">
        <v>27</v>
      </c>
      <c r="I5" s="67" t="s">
        <v>28</v>
      </c>
      <c r="J5" s="645" t="s">
        <v>29</v>
      </c>
      <c r="K5" s="357" t="s">
        <v>30</v>
      </c>
      <c r="L5" s="357" t="s">
        <v>118</v>
      </c>
      <c r="M5" s="357" t="s">
        <v>31</v>
      </c>
      <c r="N5" s="483" t="s">
        <v>119</v>
      </c>
      <c r="O5" s="757" t="s">
        <v>120</v>
      </c>
      <c r="P5" s="484" t="s">
        <v>32</v>
      </c>
      <c r="Q5" s="96" t="s">
        <v>33</v>
      </c>
      <c r="R5" s="484" t="s">
        <v>34</v>
      </c>
      <c r="S5" s="96" t="s">
        <v>35</v>
      </c>
      <c r="T5" s="484" t="s">
        <v>121</v>
      </c>
      <c r="U5" s="96" t="s">
        <v>122</v>
      </c>
      <c r="V5" s="484" t="s">
        <v>123</v>
      </c>
      <c r="W5" s="760" t="s">
        <v>124</v>
      </c>
    </row>
    <row r="6" spans="1:23" ht="34.5" customHeight="1" x14ac:dyDescent="0.25">
      <c r="A6" s="80" t="s">
        <v>5</v>
      </c>
      <c r="B6" s="219">
        <v>225</v>
      </c>
      <c r="C6" s="374" t="s">
        <v>18</v>
      </c>
      <c r="D6" s="374" t="s">
        <v>158</v>
      </c>
      <c r="E6" s="219">
        <v>90</v>
      </c>
      <c r="F6" s="439"/>
      <c r="G6" s="259">
        <v>4.3899999999999997</v>
      </c>
      <c r="H6" s="34">
        <v>9.7100000000000009</v>
      </c>
      <c r="I6" s="221">
        <v>26.83</v>
      </c>
      <c r="J6" s="443">
        <v>219.19</v>
      </c>
      <c r="K6" s="238">
        <v>0.09</v>
      </c>
      <c r="L6" s="17">
        <v>0.05</v>
      </c>
      <c r="M6" s="15">
        <v>0</v>
      </c>
      <c r="N6" s="15">
        <v>50</v>
      </c>
      <c r="O6" s="18">
        <v>0.13</v>
      </c>
      <c r="P6" s="259">
        <v>7.94</v>
      </c>
      <c r="Q6" s="34">
        <v>52.33</v>
      </c>
      <c r="R6" s="34">
        <v>19.579999999999998</v>
      </c>
      <c r="S6" s="34">
        <v>1.1200000000000001</v>
      </c>
      <c r="T6" s="34">
        <v>75.459999999999994</v>
      </c>
      <c r="U6" s="34">
        <v>0</v>
      </c>
      <c r="V6" s="34">
        <v>0</v>
      </c>
      <c r="W6" s="221">
        <v>0</v>
      </c>
    </row>
    <row r="7" spans="1:23" ht="34.5" customHeight="1" x14ac:dyDescent="0.25">
      <c r="A7" s="80"/>
      <c r="B7" s="98">
        <v>123</v>
      </c>
      <c r="C7" s="149" t="s">
        <v>61</v>
      </c>
      <c r="D7" s="282" t="s">
        <v>127</v>
      </c>
      <c r="E7" s="227">
        <v>205</v>
      </c>
      <c r="F7" s="98"/>
      <c r="G7" s="381">
        <v>7.32</v>
      </c>
      <c r="H7" s="90">
        <v>7.29</v>
      </c>
      <c r="I7" s="94">
        <v>34.18</v>
      </c>
      <c r="J7" s="457">
        <v>230.69</v>
      </c>
      <c r="K7" s="314">
        <v>0.08</v>
      </c>
      <c r="L7" s="27">
        <v>0.23</v>
      </c>
      <c r="M7" s="27">
        <v>0.88</v>
      </c>
      <c r="N7" s="27">
        <v>40</v>
      </c>
      <c r="O7" s="614">
        <v>0.15</v>
      </c>
      <c r="P7" s="314">
        <v>188.96</v>
      </c>
      <c r="Q7" s="27">
        <v>167.11</v>
      </c>
      <c r="R7" s="27">
        <v>29.71</v>
      </c>
      <c r="S7" s="27">
        <v>0.99</v>
      </c>
      <c r="T7" s="27">
        <v>248.91</v>
      </c>
      <c r="U7" s="27">
        <v>1.2999999999999999E-2</v>
      </c>
      <c r="V7" s="27">
        <v>8.0000000000000002E-3</v>
      </c>
      <c r="W7" s="42">
        <v>0.03</v>
      </c>
    </row>
    <row r="8" spans="1:23" ht="34.5" customHeight="1" x14ac:dyDescent="0.25">
      <c r="A8" s="80"/>
      <c r="B8" s="130">
        <v>113</v>
      </c>
      <c r="C8" s="148" t="s">
        <v>4</v>
      </c>
      <c r="D8" s="148" t="s">
        <v>10</v>
      </c>
      <c r="E8" s="130">
        <v>200</v>
      </c>
      <c r="F8" s="255"/>
      <c r="G8" s="238">
        <v>0.04</v>
      </c>
      <c r="H8" s="15">
        <v>0</v>
      </c>
      <c r="I8" s="38">
        <v>7.4</v>
      </c>
      <c r="J8" s="258">
        <v>30.26</v>
      </c>
      <c r="K8" s="238">
        <v>0</v>
      </c>
      <c r="L8" s="17">
        <v>0</v>
      </c>
      <c r="M8" s="15">
        <v>0.8</v>
      </c>
      <c r="N8" s="15">
        <v>0</v>
      </c>
      <c r="O8" s="18">
        <v>0</v>
      </c>
      <c r="P8" s="238">
        <v>2.02</v>
      </c>
      <c r="Q8" s="15">
        <v>0.99</v>
      </c>
      <c r="R8" s="15">
        <v>0.55000000000000004</v>
      </c>
      <c r="S8" s="15">
        <v>0.05</v>
      </c>
      <c r="T8" s="15">
        <v>7.05</v>
      </c>
      <c r="U8" s="15">
        <v>0</v>
      </c>
      <c r="V8" s="15">
        <v>0</v>
      </c>
      <c r="W8" s="38">
        <v>0</v>
      </c>
    </row>
    <row r="9" spans="1:23" ht="34.5" customHeight="1" x14ac:dyDescent="0.25">
      <c r="A9" s="80"/>
      <c r="B9" s="133">
        <v>121</v>
      </c>
      <c r="C9" s="179" t="s">
        <v>13</v>
      </c>
      <c r="D9" s="218" t="s">
        <v>50</v>
      </c>
      <c r="E9" s="279">
        <v>30</v>
      </c>
      <c r="F9" s="130"/>
      <c r="G9" s="17">
        <v>2.25</v>
      </c>
      <c r="H9" s="15">
        <v>0.87</v>
      </c>
      <c r="I9" s="18">
        <v>14.94</v>
      </c>
      <c r="J9" s="191">
        <v>78.599999999999994</v>
      </c>
      <c r="K9" s="238">
        <v>0.03</v>
      </c>
      <c r="L9" s="17">
        <v>0.01</v>
      </c>
      <c r="M9" s="15">
        <v>0</v>
      </c>
      <c r="N9" s="15">
        <v>0</v>
      </c>
      <c r="O9" s="18">
        <v>0</v>
      </c>
      <c r="P9" s="238">
        <v>5.7</v>
      </c>
      <c r="Q9" s="15">
        <v>19.5</v>
      </c>
      <c r="R9" s="15">
        <v>3.9</v>
      </c>
      <c r="S9" s="15">
        <v>0.36</v>
      </c>
      <c r="T9" s="15">
        <v>27.6</v>
      </c>
      <c r="U9" s="15">
        <v>0</v>
      </c>
      <c r="V9" s="15">
        <v>0</v>
      </c>
      <c r="W9" s="38">
        <v>0</v>
      </c>
    </row>
    <row r="10" spans="1:23" ht="34.5" customHeight="1" x14ac:dyDescent="0.25">
      <c r="A10" s="80"/>
      <c r="B10" s="130" t="s">
        <v>164</v>
      </c>
      <c r="C10" s="179" t="s">
        <v>17</v>
      </c>
      <c r="D10" s="218" t="s">
        <v>165</v>
      </c>
      <c r="E10" s="184">
        <v>190</v>
      </c>
      <c r="F10" s="126"/>
      <c r="G10" s="238">
        <v>5</v>
      </c>
      <c r="H10" s="15">
        <v>0.4</v>
      </c>
      <c r="I10" s="38">
        <v>2</v>
      </c>
      <c r="J10" s="257">
        <v>25</v>
      </c>
      <c r="K10" s="238"/>
      <c r="L10" s="15"/>
      <c r="M10" s="15"/>
      <c r="N10" s="15"/>
      <c r="O10" s="18"/>
      <c r="P10" s="238"/>
      <c r="Q10" s="15"/>
      <c r="R10" s="15"/>
      <c r="S10" s="15"/>
      <c r="T10" s="15"/>
      <c r="U10" s="15"/>
      <c r="V10" s="15"/>
      <c r="W10" s="38"/>
    </row>
    <row r="11" spans="1:23" ht="34.5" customHeight="1" x14ac:dyDescent="0.25">
      <c r="A11" s="80"/>
      <c r="B11" s="131"/>
      <c r="C11" s="149"/>
      <c r="D11" s="301" t="s">
        <v>19</v>
      </c>
      <c r="E11" s="266">
        <f>SUM(E6:E10)</f>
        <v>715</v>
      </c>
      <c r="F11" s="437"/>
      <c r="G11" s="201">
        <f t="shared" ref="G11:W11" si="0">SUM(G6:G10)</f>
        <v>19</v>
      </c>
      <c r="H11" s="32">
        <f t="shared" si="0"/>
        <v>18.27</v>
      </c>
      <c r="I11" s="63">
        <f t="shared" si="0"/>
        <v>85.35</v>
      </c>
      <c r="J11" s="438">
        <f t="shared" si="0"/>
        <v>583.74</v>
      </c>
      <c r="K11" s="201">
        <f t="shared" si="0"/>
        <v>0.19999999999999998</v>
      </c>
      <c r="L11" s="32">
        <f t="shared" si="0"/>
        <v>0.29000000000000004</v>
      </c>
      <c r="M11" s="32">
        <f t="shared" si="0"/>
        <v>1.6800000000000002</v>
      </c>
      <c r="N11" s="32">
        <f t="shared" si="0"/>
        <v>90</v>
      </c>
      <c r="O11" s="264">
        <f t="shared" si="0"/>
        <v>0.28000000000000003</v>
      </c>
      <c r="P11" s="201">
        <f t="shared" si="0"/>
        <v>204.62</v>
      </c>
      <c r="Q11" s="32">
        <f t="shared" si="0"/>
        <v>239.93</v>
      </c>
      <c r="R11" s="32">
        <f t="shared" si="0"/>
        <v>53.739999999999995</v>
      </c>
      <c r="S11" s="32">
        <f t="shared" si="0"/>
        <v>2.52</v>
      </c>
      <c r="T11" s="32">
        <f t="shared" si="0"/>
        <v>359.02000000000004</v>
      </c>
      <c r="U11" s="32">
        <f t="shared" si="0"/>
        <v>1.2999999999999999E-2</v>
      </c>
      <c r="V11" s="32">
        <f t="shared" si="0"/>
        <v>8.0000000000000002E-3</v>
      </c>
      <c r="W11" s="63">
        <f t="shared" si="0"/>
        <v>0.03</v>
      </c>
    </row>
    <row r="12" spans="1:23" ht="34.5" customHeight="1" thickBot="1" x14ac:dyDescent="0.3">
      <c r="A12" s="80"/>
      <c r="B12" s="131"/>
      <c r="C12" s="149"/>
      <c r="D12" s="301" t="s">
        <v>20</v>
      </c>
      <c r="E12" s="131"/>
      <c r="F12" s="437"/>
      <c r="G12" s="203"/>
      <c r="H12" s="48"/>
      <c r="I12" s="115"/>
      <c r="J12" s="438">
        <f>J11/23.5</f>
        <v>24.84</v>
      </c>
      <c r="K12" s="203"/>
      <c r="L12" s="154"/>
      <c r="M12" s="440"/>
      <c r="N12" s="440"/>
      <c r="O12" s="759"/>
      <c r="P12" s="442"/>
      <c r="Q12" s="440"/>
      <c r="R12" s="440"/>
      <c r="S12" s="440"/>
      <c r="T12" s="440"/>
      <c r="U12" s="440"/>
      <c r="V12" s="440"/>
      <c r="W12" s="441"/>
    </row>
    <row r="13" spans="1:23" ht="34.5" customHeight="1" x14ac:dyDescent="0.25">
      <c r="A13" s="82" t="s">
        <v>6</v>
      </c>
      <c r="B13" s="135">
        <v>24</v>
      </c>
      <c r="C13" s="646" t="s">
        <v>18</v>
      </c>
      <c r="D13" s="343" t="s">
        <v>116</v>
      </c>
      <c r="E13" s="361">
        <v>150</v>
      </c>
      <c r="F13" s="135"/>
      <c r="G13" s="35">
        <v>0.6</v>
      </c>
      <c r="H13" s="36">
        <v>0.6</v>
      </c>
      <c r="I13" s="39">
        <v>14.7</v>
      </c>
      <c r="J13" s="477">
        <v>70.5</v>
      </c>
      <c r="K13" s="263">
        <v>0.05</v>
      </c>
      <c r="L13" s="35">
        <v>0.03</v>
      </c>
      <c r="M13" s="36">
        <v>15</v>
      </c>
      <c r="N13" s="36">
        <v>0</v>
      </c>
      <c r="O13" s="37">
        <v>0</v>
      </c>
      <c r="P13" s="259">
        <v>24</v>
      </c>
      <c r="Q13" s="34">
        <v>16.5</v>
      </c>
      <c r="R13" s="34">
        <v>13.5</v>
      </c>
      <c r="S13" s="34">
        <v>3.3</v>
      </c>
      <c r="T13" s="34">
        <v>417</v>
      </c>
      <c r="U13" s="34">
        <v>2.9999999999999997E-4</v>
      </c>
      <c r="V13" s="34">
        <v>4.4999999999999999E-4</v>
      </c>
      <c r="W13" s="449">
        <v>0.01</v>
      </c>
    </row>
    <row r="14" spans="1:23" ht="34.5" customHeight="1" x14ac:dyDescent="0.25">
      <c r="A14" s="80"/>
      <c r="B14" s="130">
        <v>30</v>
      </c>
      <c r="C14" s="148" t="s">
        <v>8</v>
      </c>
      <c r="D14" s="148" t="s">
        <v>15</v>
      </c>
      <c r="E14" s="130">
        <v>200</v>
      </c>
      <c r="F14" s="179"/>
      <c r="G14" s="238">
        <v>6</v>
      </c>
      <c r="H14" s="15">
        <v>6.28</v>
      </c>
      <c r="I14" s="38">
        <v>7.12</v>
      </c>
      <c r="J14" s="258">
        <v>109.74</v>
      </c>
      <c r="K14" s="238">
        <v>0.06</v>
      </c>
      <c r="L14" s="17">
        <v>0.08</v>
      </c>
      <c r="M14" s="15">
        <v>9.92</v>
      </c>
      <c r="N14" s="15">
        <v>121</v>
      </c>
      <c r="O14" s="38">
        <v>8.0000000000000002E-3</v>
      </c>
      <c r="P14" s="238">
        <v>37.1</v>
      </c>
      <c r="Q14" s="15">
        <v>79.599999999999994</v>
      </c>
      <c r="R14" s="15">
        <v>21.2</v>
      </c>
      <c r="S14" s="15">
        <v>1.2</v>
      </c>
      <c r="T14" s="15">
        <v>329.8</v>
      </c>
      <c r="U14" s="15">
        <v>6.0000000000000001E-3</v>
      </c>
      <c r="V14" s="15">
        <v>0</v>
      </c>
      <c r="W14" s="38">
        <v>3.2000000000000001E-2</v>
      </c>
    </row>
    <row r="15" spans="1:23" ht="34.5" customHeight="1" x14ac:dyDescent="0.25">
      <c r="A15" s="83"/>
      <c r="B15" s="130">
        <v>255</v>
      </c>
      <c r="C15" s="148" t="s">
        <v>9</v>
      </c>
      <c r="D15" s="148" t="s">
        <v>166</v>
      </c>
      <c r="E15" s="130">
        <v>250</v>
      </c>
      <c r="F15" s="179"/>
      <c r="G15" s="238">
        <v>26.9</v>
      </c>
      <c r="H15" s="15">
        <v>33.159999999999997</v>
      </c>
      <c r="I15" s="38">
        <v>40.369999999999997</v>
      </c>
      <c r="J15" s="192">
        <v>567.08000000000004</v>
      </c>
      <c r="K15" s="238">
        <v>0.1</v>
      </c>
      <c r="L15" s="17">
        <v>0.19</v>
      </c>
      <c r="M15" s="15">
        <v>1.33</v>
      </c>
      <c r="N15" s="15">
        <v>160</v>
      </c>
      <c r="O15" s="38">
        <v>0</v>
      </c>
      <c r="P15" s="238">
        <v>22.6</v>
      </c>
      <c r="Q15" s="15">
        <v>299.75</v>
      </c>
      <c r="R15" s="15">
        <v>56.55</v>
      </c>
      <c r="S15" s="15">
        <v>3.78</v>
      </c>
      <c r="T15" s="15">
        <v>461.65</v>
      </c>
      <c r="U15" s="15">
        <v>0.01</v>
      </c>
      <c r="V15" s="15">
        <v>8.0000000000000002E-3</v>
      </c>
      <c r="W15" s="38">
        <v>0.1</v>
      </c>
    </row>
    <row r="16" spans="1:23" ht="34.5" customHeight="1" x14ac:dyDescent="0.25">
      <c r="A16" s="83"/>
      <c r="B16" s="130">
        <v>98</v>
      </c>
      <c r="C16" s="148" t="s">
        <v>17</v>
      </c>
      <c r="D16" s="148" t="s">
        <v>16</v>
      </c>
      <c r="E16" s="130">
        <v>200</v>
      </c>
      <c r="F16" s="179"/>
      <c r="G16" s="238">
        <v>0.37</v>
      </c>
      <c r="H16" s="15">
        <v>0</v>
      </c>
      <c r="I16" s="38">
        <v>14.85</v>
      </c>
      <c r="J16" s="258">
        <v>59.48</v>
      </c>
      <c r="K16" s="238">
        <v>0</v>
      </c>
      <c r="L16" s="17">
        <v>0</v>
      </c>
      <c r="M16" s="15">
        <v>0</v>
      </c>
      <c r="N16" s="15">
        <v>0</v>
      </c>
      <c r="O16" s="38">
        <v>0</v>
      </c>
      <c r="P16" s="238">
        <v>0.21</v>
      </c>
      <c r="Q16" s="15">
        <v>0</v>
      </c>
      <c r="R16" s="15">
        <v>0</v>
      </c>
      <c r="S16" s="15">
        <v>0.02</v>
      </c>
      <c r="T16" s="15">
        <v>0.2</v>
      </c>
      <c r="U16" s="15">
        <v>0</v>
      </c>
      <c r="V16" s="15">
        <v>0</v>
      </c>
      <c r="W16" s="38">
        <v>0</v>
      </c>
    </row>
    <row r="17" spans="1:23" ht="34.5" customHeight="1" x14ac:dyDescent="0.25">
      <c r="A17" s="83"/>
      <c r="B17" s="133">
        <v>119</v>
      </c>
      <c r="C17" s="148" t="s">
        <v>13</v>
      </c>
      <c r="D17" s="148" t="s">
        <v>54</v>
      </c>
      <c r="E17" s="184">
        <v>20</v>
      </c>
      <c r="F17" s="126"/>
      <c r="G17" s="238">
        <v>1.52</v>
      </c>
      <c r="H17" s="15">
        <v>0.16</v>
      </c>
      <c r="I17" s="38">
        <v>9.84</v>
      </c>
      <c r="J17" s="257">
        <v>47</v>
      </c>
      <c r="K17" s="238">
        <v>0.02</v>
      </c>
      <c r="L17" s="15">
        <v>0.01</v>
      </c>
      <c r="M17" s="15">
        <v>0</v>
      </c>
      <c r="N17" s="15">
        <v>0</v>
      </c>
      <c r="O17" s="18">
        <v>0</v>
      </c>
      <c r="P17" s="238">
        <v>4</v>
      </c>
      <c r="Q17" s="15">
        <v>13</v>
      </c>
      <c r="R17" s="15">
        <v>2.8</v>
      </c>
      <c r="S17" s="15">
        <v>0.22</v>
      </c>
      <c r="T17" s="15">
        <v>18.600000000000001</v>
      </c>
      <c r="U17" s="15">
        <v>1E-3</v>
      </c>
      <c r="V17" s="15">
        <v>1E-3</v>
      </c>
      <c r="W17" s="38">
        <v>2.9</v>
      </c>
    </row>
    <row r="18" spans="1:23" ht="34.5" customHeight="1" x14ac:dyDescent="0.25">
      <c r="A18" s="83"/>
      <c r="B18" s="130">
        <v>120</v>
      </c>
      <c r="C18" s="148" t="s">
        <v>14</v>
      </c>
      <c r="D18" s="148" t="s">
        <v>46</v>
      </c>
      <c r="E18" s="130">
        <v>20</v>
      </c>
      <c r="F18" s="179"/>
      <c r="G18" s="238">
        <v>1.32</v>
      </c>
      <c r="H18" s="15">
        <v>0.24</v>
      </c>
      <c r="I18" s="38">
        <v>8.0399999999999991</v>
      </c>
      <c r="J18" s="258">
        <v>39.6</v>
      </c>
      <c r="K18" s="272">
        <v>0.03</v>
      </c>
      <c r="L18" s="19">
        <v>0.02</v>
      </c>
      <c r="M18" s="20">
        <v>0</v>
      </c>
      <c r="N18" s="20">
        <v>0</v>
      </c>
      <c r="O18" s="43">
        <v>0</v>
      </c>
      <c r="P18" s="272">
        <v>5.8</v>
      </c>
      <c r="Q18" s="20">
        <v>30</v>
      </c>
      <c r="R18" s="20">
        <v>9.4</v>
      </c>
      <c r="S18" s="20">
        <v>0.78</v>
      </c>
      <c r="T18" s="20">
        <v>47</v>
      </c>
      <c r="U18" s="20">
        <v>1E-3</v>
      </c>
      <c r="V18" s="20">
        <v>1E-3</v>
      </c>
      <c r="W18" s="43">
        <v>0</v>
      </c>
    </row>
    <row r="19" spans="1:23" ht="34.5" customHeight="1" x14ac:dyDescent="0.25">
      <c r="A19" s="83"/>
      <c r="B19" s="226"/>
      <c r="C19" s="647"/>
      <c r="D19" s="301" t="s">
        <v>19</v>
      </c>
      <c r="E19" s="308">
        <f>SUM(E13:E18)</f>
        <v>840</v>
      </c>
      <c r="F19" s="648"/>
      <c r="G19" s="199">
        <f t="shared" ref="G19:W19" si="1">SUM(G13:G18)</f>
        <v>36.71</v>
      </c>
      <c r="H19" s="14">
        <f t="shared" si="1"/>
        <v>40.44</v>
      </c>
      <c r="I19" s="41">
        <f t="shared" si="1"/>
        <v>94.919999999999987</v>
      </c>
      <c r="J19" s="315">
        <f t="shared" si="1"/>
        <v>893.40000000000009</v>
      </c>
      <c r="K19" s="199">
        <f t="shared" si="1"/>
        <v>0.26</v>
      </c>
      <c r="L19" s="14">
        <f t="shared" si="1"/>
        <v>0.33</v>
      </c>
      <c r="M19" s="14">
        <f t="shared" si="1"/>
        <v>26.25</v>
      </c>
      <c r="N19" s="14">
        <f t="shared" si="1"/>
        <v>281</v>
      </c>
      <c r="O19" s="41">
        <f t="shared" si="1"/>
        <v>8.0000000000000002E-3</v>
      </c>
      <c r="P19" s="199">
        <f t="shared" si="1"/>
        <v>93.71</v>
      </c>
      <c r="Q19" s="14">
        <f t="shared" si="1"/>
        <v>438.85</v>
      </c>
      <c r="R19" s="14">
        <f t="shared" si="1"/>
        <v>103.45</v>
      </c>
      <c r="S19" s="14">
        <f t="shared" si="1"/>
        <v>9.2999999999999989</v>
      </c>
      <c r="T19" s="14">
        <f t="shared" si="1"/>
        <v>1274.2499999999998</v>
      </c>
      <c r="U19" s="14">
        <f t="shared" si="1"/>
        <v>1.8300000000000004E-2</v>
      </c>
      <c r="V19" s="14">
        <f t="shared" si="1"/>
        <v>1.0450000000000001E-2</v>
      </c>
      <c r="W19" s="41">
        <f t="shared" si="1"/>
        <v>3.0419999999999998</v>
      </c>
    </row>
    <row r="20" spans="1:23" ht="34.5" customHeight="1" thickBot="1" x14ac:dyDescent="0.3">
      <c r="A20" s="360"/>
      <c r="B20" s="317"/>
      <c r="C20" s="649"/>
      <c r="D20" s="344" t="s">
        <v>20</v>
      </c>
      <c r="E20" s="649"/>
      <c r="F20" s="651"/>
      <c r="G20" s="652"/>
      <c r="H20" s="653"/>
      <c r="I20" s="654"/>
      <c r="J20" s="316">
        <f>J19/23.5</f>
        <v>38.017021276595749</v>
      </c>
      <c r="K20" s="655"/>
      <c r="L20" s="656"/>
      <c r="M20" s="657"/>
      <c r="N20" s="657"/>
      <c r="O20" s="658"/>
      <c r="P20" s="655"/>
      <c r="Q20" s="657"/>
      <c r="R20" s="657"/>
      <c r="S20" s="657"/>
      <c r="T20" s="657"/>
      <c r="U20" s="657"/>
      <c r="V20" s="657"/>
      <c r="W20" s="658"/>
    </row>
    <row r="21" spans="1:23" x14ac:dyDescent="0.25">
      <c r="A21" s="2"/>
      <c r="B21" s="4"/>
      <c r="C21" s="2"/>
      <c r="D21" s="9"/>
      <c r="E21" s="2"/>
      <c r="F21" s="9"/>
      <c r="G21" s="10"/>
      <c r="H21" s="9"/>
      <c r="I21" s="2"/>
      <c r="J21" s="12"/>
      <c r="K21" s="2"/>
      <c r="L21" s="2"/>
      <c r="M21" s="2"/>
    </row>
    <row r="22" spans="1:23" x14ac:dyDescent="0.25">
      <c r="D22" s="11"/>
    </row>
    <row r="23" spans="1:23" x14ac:dyDescent="0.25">
      <c r="D23" s="11"/>
    </row>
    <row r="24" spans="1:23" x14ac:dyDescent="0.25">
      <c r="D24" s="11"/>
    </row>
    <row r="25" spans="1:23" x14ac:dyDescent="0.25">
      <c r="D25" s="11"/>
    </row>
    <row r="26" spans="1:23" x14ac:dyDescent="0.25">
      <c r="D26" s="11"/>
    </row>
    <row r="27" spans="1:23" x14ac:dyDescent="0.25">
      <c r="D27" s="11"/>
    </row>
    <row r="28" spans="1:23" x14ac:dyDescent="0.25">
      <c r="D28" s="11"/>
    </row>
    <row r="29" spans="1:23" x14ac:dyDescent="0.25">
      <c r="D29" s="11"/>
    </row>
    <row r="30" spans="1:23" x14ac:dyDescent="0.25">
      <c r="D30" s="11"/>
    </row>
  </sheetData>
  <mergeCells count="2">
    <mergeCell ref="K4:O4"/>
    <mergeCell ref="P4:W4"/>
  </mergeCells>
  <pageMargins left="0.25" right="0.25" top="0.75" bottom="0.75" header="0.3" footer="0.3"/>
  <pageSetup paperSize="9" scale="53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L35"/>
  <sheetViews>
    <sheetView zoomScale="60" zoomScaleNormal="60" workbookViewId="0">
      <selection activeCell="E6" sqref="E6"/>
    </sheetView>
  </sheetViews>
  <sheetFormatPr defaultRowHeight="15" x14ac:dyDescent="0.25"/>
  <cols>
    <col min="1" max="1" width="19.7109375" customWidth="1"/>
    <col min="2" max="2" width="18.85546875" style="824" customWidth="1"/>
    <col min="3" max="3" width="16.140625" style="5" customWidth="1"/>
    <col min="4" max="4" width="22.28515625" customWidth="1"/>
    <col min="5" max="5" width="54.28515625" customWidth="1"/>
    <col min="6" max="6" width="13.85546875" customWidth="1"/>
    <col min="7" max="7" width="10.85546875" customWidth="1"/>
    <col min="9" max="9" width="11.28515625" customWidth="1"/>
    <col min="10" max="10" width="14" bestFit="1" customWidth="1"/>
    <col min="11" max="11" width="20.7109375" customWidth="1"/>
  </cols>
  <sheetData>
    <row r="2" spans="1:12" ht="23.25" x14ac:dyDescent="0.35">
      <c r="A2" s="6" t="s">
        <v>202</v>
      </c>
      <c r="B2" s="5"/>
      <c r="C2" s="977"/>
      <c r="D2" s="6"/>
      <c r="E2" s="6"/>
      <c r="F2" s="1003">
        <v>45028</v>
      </c>
      <c r="G2" s="1003"/>
      <c r="H2" s="1003"/>
      <c r="I2" s="1003"/>
      <c r="J2" s="1003"/>
      <c r="K2" s="1004"/>
      <c r="L2" s="1004"/>
    </row>
    <row r="3" spans="1:12" ht="15.75" thickBot="1" x14ac:dyDescent="0.3">
      <c r="A3" s="1"/>
      <c r="C3" s="3"/>
      <c r="D3" s="1"/>
      <c r="E3" s="1"/>
      <c r="F3" s="1"/>
      <c r="G3" s="1"/>
      <c r="H3" s="1"/>
      <c r="I3" s="1"/>
      <c r="J3" s="1"/>
      <c r="K3" s="1"/>
    </row>
    <row r="4" spans="1:12" s="16" customFormat="1" ht="21.75" customHeight="1" thickBot="1" x14ac:dyDescent="0.3">
      <c r="A4" s="138"/>
      <c r="B4" s="138"/>
      <c r="C4" s="101" t="s">
        <v>38</v>
      </c>
      <c r="D4" s="127"/>
      <c r="E4" s="158"/>
      <c r="F4" s="95"/>
      <c r="G4" s="385"/>
      <c r="H4" s="790" t="s">
        <v>21</v>
      </c>
      <c r="I4" s="791"/>
      <c r="J4" s="792"/>
      <c r="K4" s="310" t="s">
        <v>22</v>
      </c>
    </row>
    <row r="5" spans="1:12" s="16" customFormat="1" ht="16.5" thickBot="1" x14ac:dyDescent="0.3">
      <c r="A5" s="139" t="s">
        <v>0</v>
      </c>
      <c r="B5" s="557"/>
      <c r="C5" s="102" t="s">
        <v>39</v>
      </c>
      <c r="D5" s="79" t="s">
        <v>40</v>
      </c>
      <c r="E5" s="102" t="s">
        <v>37</v>
      </c>
      <c r="F5" s="96" t="s">
        <v>25</v>
      </c>
      <c r="G5" s="102" t="s">
        <v>36</v>
      </c>
      <c r="H5" s="124" t="s">
        <v>26</v>
      </c>
      <c r="I5" s="484" t="s">
        <v>27</v>
      </c>
      <c r="J5" s="760" t="s">
        <v>28</v>
      </c>
      <c r="K5" s="311" t="s">
        <v>29</v>
      </c>
    </row>
    <row r="6" spans="1:12" s="16" customFormat="1" ht="37.5" customHeight="1" x14ac:dyDescent="0.25">
      <c r="A6" s="142" t="s">
        <v>5</v>
      </c>
      <c r="B6" s="390"/>
      <c r="C6" s="559" t="s">
        <v>107</v>
      </c>
      <c r="D6" s="390" t="s">
        <v>18</v>
      </c>
      <c r="E6" s="362" t="s">
        <v>43</v>
      </c>
      <c r="F6" s="361">
        <v>17</v>
      </c>
      <c r="G6" s="135">
        <v>13.3</v>
      </c>
      <c r="H6" s="263">
        <v>2.48</v>
      </c>
      <c r="I6" s="36">
        <v>3.96</v>
      </c>
      <c r="J6" s="37">
        <v>0.68</v>
      </c>
      <c r="K6" s="313">
        <v>48.11</v>
      </c>
    </row>
    <row r="7" spans="1:12" s="16" customFormat="1" ht="37.5" customHeight="1" x14ac:dyDescent="0.25">
      <c r="A7" s="103"/>
      <c r="B7" s="148"/>
      <c r="C7" s="569">
        <v>25</v>
      </c>
      <c r="D7" s="269" t="s">
        <v>18</v>
      </c>
      <c r="E7" s="581" t="s">
        <v>116</v>
      </c>
      <c r="F7" s="741">
        <v>150</v>
      </c>
      <c r="G7" s="219">
        <v>16.690000000000001</v>
      </c>
      <c r="H7" s="44">
        <v>0.6</v>
      </c>
      <c r="I7" s="34">
        <v>0.45</v>
      </c>
      <c r="J7" s="45">
        <v>15.45</v>
      </c>
      <c r="K7" s="223">
        <v>70.5</v>
      </c>
    </row>
    <row r="8" spans="1:12" s="16" customFormat="1" ht="37.5" customHeight="1" x14ac:dyDescent="0.25">
      <c r="A8" s="103"/>
      <c r="B8" s="148"/>
      <c r="C8" s="553">
        <v>69</v>
      </c>
      <c r="D8" s="149" t="s">
        <v>61</v>
      </c>
      <c r="E8" s="282" t="s">
        <v>173</v>
      </c>
      <c r="F8" s="131">
        <v>150</v>
      </c>
      <c r="G8" s="131">
        <v>55.67</v>
      </c>
      <c r="H8" s="17">
        <v>25.71</v>
      </c>
      <c r="I8" s="15">
        <v>11.96</v>
      </c>
      <c r="J8" s="18">
        <v>32.299999999999997</v>
      </c>
      <c r="K8" s="616">
        <v>342.12</v>
      </c>
    </row>
    <row r="9" spans="1:12" s="16" customFormat="1" ht="52.5" customHeight="1" x14ac:dyDescent="0.25">
      <c r="A9" s="103"/>
      <c r="B9" s="148"/>
      <c r="C9" s="144">
        <v>113</v>
      </c>
      <c r="D9" s="148" t="s">
        <v>4</v>
      </c>
      <c r="E9" s="179" t="s">
        <v>10</v>
      </c>
      <c r="F9" s="130">
        <v>200</v>
      </c>
      <c r="G9" s="126">
        <v>2.46</v>
      </c>
      <c r="H9" s="238">
        <v>0.04</v>
      </c>
      <c r="I9" s="15">
        <v>0</v>
      </c>
      <c r="J9" s="38">
        <v>7.4</v>
      </c>
      <c r="K9" s="258">
        <v>30.26</v>
      </c>
    </row>
    <row r="10" spans="1:12" s="16" customFormat="1" ht="37.5" customHeight="1" x14ac:dyDescent="0.25">
      <c r="A10" s="103"/>
      <c r="B10" s="148"/>
      <c r="C10" s="146">
        <v>121</v>
      </c>
      <c r="D10" s="148" t="s">
        <v>13</v>
      </c>
      <c r="E10" s="218" t="s">
        <v>50</v>
      </c>
      <c r="F10" s="279">
        <v>20</v>
      </c>
      <c r="G10" s="130">
        <v>3.6</v>
      </c>
      <c r="H10" s="238">
        <v>1.5</v>
      </c>
      <c r="I10" s="15">
        <v>0.57999999999999996</v>
      </c>
      <c r="J10" s="38">
        <v>9.9600000000000009</v>
      </c>
      <c r="K10" s="257">
        <v>52.4</v>
      </c>
    </row>
    <row r="11" spans="1:12" s="16" customFormat="1" ht="37.5" customHeight="1" x14ac:dyDescent="0.25">
      <c r="A11" s="103"/>
      <c r="B11" s="148"/>
      <c r="C11" s="144"/>
      <c r="D11" s="148"/>
      <c r="E11" s="301" t="s">
        <v>19</v>
      </c>
      <c r="F11" s="306">
        <f>SUM(F6:F10)</f>
        <v>537</v>
      </c>
      <c r="G11" s="238">
        <f t="shared" ref="G11:K11" si="0">SUM(G6:G10)</f>
        <v>91.719999999999985</v>
      </c>
      <c r="H11" s="238">
        <f t="shared" si="0"/>
        <v>30.33</v>
      </c>
      <c r="I11" s="15">
        <f t="shared" si="0"/>
        <v>16.95</v>
      </c>
      <c r="J11" s="38">
        <f t="shared" si="0"/>
        <v>65.789999999999992</v>
      </c>
      <c r="K11" s="358">
        <f t="shared" si="0"/>
        <v>543.39</v>
      </c>
    </row>
    <row r="12" spans="1:12" s="16" customFormat="1" ht="37.5" customHeight="1" thickBot="1" x14ac:dyDescent="0.3">
      <c r="A12" s="322"/>
      <c r="B12" s="806"/>
      <c r="C12" s="804"/>
      <c r="D12" s="687"/>
      <c r="E12" s="344" t="s">
        <v>20</v>
      </c>
      <c r="F12" s="345"/>
      <c r="G12" s="687"/>
      <c r="H12" s="478"/>
      <c r="I12" s="479"/>
      <c r="J12" s="480"/>
      <c r="K12" s="348">
        <f>K11/23.5</f>
        <v>23.122978723404255</v>
      </c>
    </row>
    <row r="13" spans="1:12" s="16" customFormat="1" ht="37.5" customHeight="1" x14ac:dyDescent="0.25">
      <c r="A13" s="142" t="s">
        <v>6</v>
      </c>
      <c r="B13" s="135"/>
      <c r="C13" s="395">
        <v>24</v>
      </c>
      <c r="D13" s="646" t="s">
        <v>18</v>
      </c>
      <c r="E13" s="390" t="s">
        <v>112</v>
      </c>
      <c r="F13" s="135">
        <v>150</v>
      </c>
      <c r="G13" s="309"/>
      <c r="H13" s="263">
        <v>0.6</v>
      </c>
      <c r="I13" s="36">
        <v>0.6</v>
      </c>
      <c r="J13" s="37">
        <v>14.7</v>
      </c>
      <c r="K13" s="313">
        <v>70.5</v>
      </c>
    </row>
    <row r="14" spans="1:12" s="16" customFormat="1" ht="37.5" customHeight="1" x14ac:dyDescent="0.25">
      <c r="A14" s="103"/>
      <c r="B14" s="130"/>
      <c r="C14" s="144">
        <v>237</v>
      </c>
      <c r="D14" s="179" t="s">
        <v>8</v>
      </c>
      <c r="E14" s="218" t="s">
        <v>115</v>
      </c>
      <c r="F14" s="597">
        <v>200</v>
      </c>
      <c r="G14" s="560"/>
      <c r="H14" s="238">
        <v>1.7</v>
      </c>
      <c r="I14" s="15">
        <v>2.78</v>
      </c>
      <c r="J14" s="38">
        <v>7.17</v>
      </c>
      <c r="K14" s="257">
        <v>61.44</v>
      </c>
    </row>
    <row r="15" spans="1:12" s="16" customFormat="1" ht="37.5" customHeight="1" x14ac:dyDescent="0.25">
      <c r="A15" s="104"/>
      <c r="B15" s="182" t="s">
        <v>73</v>
      </c>
      <c r="C15" s="492">
        <v>258</v>
      </c>
      <c r="D15" s="503" t="s">
        <v>9</v>
      </c>
      <c r="E15" s="517" t="s">
        <v>188</v>
      </c>
      <c r="F15" s="182">
        <v>90</v>
      </c>
      <c r="G15" s="164"/>
      <c r="H15" s="302">
        <v>12.53</v>
      </c>
      <c r="I15" s="57">
        <v>11.36</v>
      </c>
      <c r="J15" s="58">
        <v>7.16</v>
      </c>
      <c r="K15" s="489">
        <v>181.35</v>
      </c>
    </row>
    <row r="16" spans="1:12" s="16" customFormat="1" ht="37.5" customHeight="1" x14ac:dyDescent="0.25">
      <c r="A16" s="104"/>
      <c r="B16" s="183" t="s">
        <v>75</v>
      </c>
      <c r="C16" s="575">
        <v>150</v>
      </c>
      <c r="D16" s="726" t="s">
        <v>9</v>
      </c>
      <c r="E16" s="679" t="s">
        <v>146</v>
      </c>
      <c r="F16" s="545">
        <v>90</v>
      </c>
      <c r="G16" s="186"/>
      <c r="H16" s="240">
        <v>21.52</v>
      </c>
      <c r="I16" s="61">
        <v>19.57</v>
      </c>
      <c r="J16" s="108">
        <v>2.4500000000000002</v>
      </c>
      <c r="K16" s="398">
        <v>270.77</v>
      </c>
    </row>
    <row r="17" spans="1:11" s="16" customFormat="1" ht="37.5" customHeight="1" x14ac:dyDescent="0.25">
      <c r="A17" s="105"/>
      <c r="B17" s="182" t="s">
        <v>73</v>
      </c>
      <c r="C17" s="492">
        <v>50</v>
      </c>
      <c r="D17" s="175" t="s">
        <v>63</v>
      </c>
      <c r="E17" s="503" t="s">
        <v>95</v>
      </c>
      <c r="F17" s="182">
        <v>150</v>
      </c>
      <c r="G17" s="523"/>
      <c r="H17" s="531">
        <v>3.28</v>
      </c>
      <c r="I17" s="504">
        <v>7.81</v>
      </c>
      <c r="J17" s="532">
        <v>21.57</v>
      </c>
      <c r="K17" s="533">
        <v>170.22</v>
      </c>
    </row>
    <row r="18" spans="1:11" s="16" customFormat="1" ht="37.5" customHeight="1" x14ac:dyDescent="0.25">
      <c r="A18" s="105"/>
      <c r="B18" s="183" t="s">
        <v>75</v>
      </c>
      <c r="C18" s="575">
        <v>51</v>
      </c>
      <c r="D18" s="161" t="s">
        <v>63</v>
      </c>
      <c r="E18" s="508" t="s">
        <v>140</v>
      </c>
      <c r="F18" s="183">
        <v>150</v>
      </c>
      <c r="G18" s="165"/>
      <c r="H18" s="450">
        <v>3.33</v>
      </c>
      <c r="I18" s="447">
        <v>3.81</v>
      </c>
      <c r="J18" s="451">
        <v>26.04</v>
      </c>
      <c r="K18" s="452">
        <v>151.12</v>
      </c>
    </row>
    <row r="19" spans="1:11" s="16" customFormat="1" ht="37.5" customHeight="1" x14ac:dyDescent="0.25">
      <c r="A19" s="105"/>
      <c r="B19" s="131"/>
      <c r="C19" s="553">
        <v>107</v>
      </c>
      <c r="D19" s="211" t="s">
        <v>17</v>
      </c>
      <c r="E19" s="365" t="s">
        <v>104</v>
      </c>
      <c r="F19" s="412">
        <v>200</v>
      </c>
      <c r="G19" s="568"/>
      <c r="H19" s="272">
        <v>0.6</v>
      </c>
      <c r="I19" s="20">
        <v>0</v>
      </c>
      <c r="J19" s="43">
        <v>33</v>
      </c>
      <c r="K19" s="271">
        <v>136</v>
      </c>
    </row>
    <row r="20" spans="1:11" s="16" customFormat="1" ht="37.5" customHeight="1" x14ac:dyDescent="0.25">
      <c r="A20" s="105"/>
      <c r="B20" s="131"/>
      <c r="C20" s="572">
        <v>119</v>
      </c>
      <c r="D20" s="211" t="s">
        <v>13</v>
      </c>
      <c r="E20" s="149" t="s">
        <v>54</v>
      </c>
      <c r="F20" s="168">
        <v>30</v>
      </c>
      <c r="G20" s="568"/>
      <c r="H20" s="272">
        <v>2.2799999999999998</v>
      </c>
      <c r="I20" s="20">
        <v>0.24</v>
      </c>
      <c r="J20" s="43">
        <v>14.76</v>
      </c>
      <c r="K20" s="413">
        <v>70.5</v>
      </c>
    </row>
    <row r="21" spans="1:11" s="16" customFormat="1" ht="37.5" customHeight="1" x14ac:dyDescent="0.25">
      <c r="A21" s="105"/>
      <c r="B21" s="131"/>
      <c r="C21" s="553">
        <v>120</v>
      </c>
      <c r="D21" s="211" t="s">
        <v>14</v>
      </c>
      <c r="E21" s="149" t="s">
        <v>46</v>
      </c>
      <c r="F21" s="168">
        <v>20</v>
      </c>
      <c r="G21" s="568"/>
      <c r="H21" s="272">
        <v>1.32</v>
      </c>
      <c r="I21" s="20">
        <v>0.24</v>
      </c>
      <c r="J21" s="43">
        <v>8.0399999999999991</v>
      </c>
      <c r="K21" s="413">
        <v>39.6</v>
      </c>
    </row>
    <row r="22" spans="1:11" s="16" customFormat="1" ht="37.5" customHeight="1" x14ac:dyDescent="0.25">
      <c r="A22" s="105"/>
      <c r="B22" s="182" t="s">
        <v>73</v>
      </c>
      <c r="C22" s="779"/>
      <c r="D22" s="720"/>
      <c r="E22" s="299" t="s">
        <v>19</v>
      </c>
      <c r="F22" s="472">
        <f>F13+F14+F15+F17+F19+F20+F21</f>
        <v>840</v>
      </c>
      <c r="G22" s="472"/>
      <c r="H22" s="200">
        <f>H13+H14+H15+H17+H19+H20+H21</f>
        <v>22.310000000000002</v>
      </c>
      <c r="I22" s="22">
        <f t="shared" ref="I22:K22" si="1">I13+I14+I15+I17+I19+I20+I21</f>
        <v>23.029999999999994</v>
      </c>
      <c r="J22" s="59">
        <f t="shared" si="1"/>
        <v>106.4</v>
      </c>
      <c r="K22" s="464">
        <f t="shared" si="1"/>
        <v>729.61</v>
      </c>
    </row>
    <row r="23" spans="1:11" s="16" customFormat="1" ht="37.5" customHeight="1" x14ac:dyDescent="0.25">
      <c r="A23" s="105"/>
      <c r="B23" s="183" t="s">
        <v>75</v>
      </c>
      <c r="C23" s="805"/>
      <c r="D23" s="721"/>
      <c r="E23" s="516" t="s">
        <v>19</v>
      </c>
      <c r="F23" s="473">
        <f>F13+F14+F16+F18+F19+F20+F21</f>
        <v>840</v>
      </c>
      <c r="G23" s="473"/>
      <c r="H23" s="303">
        <f>H13+H14+H16+H18+H19+H20+H21</f>
        <v>31.35</v>
      </c>
      <c r="I23" s="52">
        <f t="shared" ref="I23:K23" si="2">I13+I14+I16+I18+I19+I20+I21</f>
        <v>27.239999999999995</v>
      </c>
      <c r="J23" s="71">
        <f t="shared" si="2"/>
        <v>106.16</v>
      </c>
      <c r="K23" s="453">
        <f t="shared" si="2"/>
        <v>799.93</v>
      </c>
    </row>
    <row r="24" spans="1:11" s="16" customFormat="1" ht="37.5" customHeight="1" x14ac:dyDescent="0.25">
      <c r="A24" s="105"/>
      <c r="B24" s="182" t="s">
        <v>73</v>
      </c>
      <c r="C24" s="779"/>
      <c r="D24" s="694"/>
      <c r="E24" s="550" t="s">
        <v>105</v>
      </c>
      <c r="F24" s="524"/>
      <c r="G24" s="524"/>
      <c r="H24" s="420"/>
      <c r="I24" s="421"/>
      <c r="J24" s="422"/>
      <c r="K24" s="499">
        <f>K22/23.5</f>
        <v>31.047234042553193</v>
      </c>
    </row>
    <row r="25" spans="1:11" s="16" customFormat="1" ht="37.5" customHeight="1" thickBot="1" x14ac:dyDescent="0.3">
      <c r="A25" s="261"/>
      <c r="B25" s="185" t="s">
        <v>75</v>
      </c>
      <c r="C25" s="767"/>
      <c r="D25" s="695"/>
      <c r="E25" s="551" t="s">
        <v>105</v>
      </c>
      <c r="F25" s="552"/>
      <c r="G25" s="667"/>
      <c r="H25" s="431"/>
      <c r="I25" s="432"/>
      <c r="J25" s="433"/>
      <c r="K25" s="434">
        <f>K23/23.5</f>
        <v>34.039574468085107</v>
      </c>
    </row>
    <row r="26" spans="1:11" x14ac:dyDescent="0.25">
      <c r="A26" s="2"/>
      <c r="C26" s="4"/>
      <c r="D26" s="2"/>
      <c r="E26" s="2"/>
      <c r="F26" s="2"/>
      <c r="G26" s="9"/>
      <c r="H26" s="10"/>
      <c r="I26" s="9"/>
      <c r="J26" s="2"/>
      <c r="K26" s="12"/>
    </row>
    <row r="27" spans="1:11" ht="18.75" x14ac:dyDescent="0.25">
      <c r="D27" s="11"/>
      <c r="E27" s="276"/>
      <c r="F27" s="26"/>
      <c r="G27" s="11"/>
      <c r="H27" s="11"/>
      <c r="I27" s="11"/>
      <c r="J27" s="11"/>
    </row>
    <row r="28" spans="1:11" ht="18.75" x14ac:dyDescent="0.25">
      <c r="D28" s="11"/>
      <c r="E28" s="25"/>
      <c r="F28" s="26"/>
      <c r="G28" s="11"/>
      <c r="H28" s="11"/>
      <c r="I28" s="11"/>
      <c r="J28" s="11"/>
    </row>
    <row r="29" spans="1:11" x14ac:dyDescent="0.25">
      <c r="D29" s="11"/>
      <c r="E29" s="11"/>
      <c r="F29" s="11"/>
      <c r="G29" s="11"/>
      <c r="H29" s="11"/>
      <c r="I29" s="11"/>
      <c r="J29" s="11"/>
    </row>
    <row r="30" spans="1:11" x14ac:dyDescent="0.25">
      <c r="D30" s="11"/>
      <c r="E30" s="11"/>
      <c r="F30" s="11"/>
      <c r="G30" s="11"/>
      <c r="H30" s="11"/>
      <c r="I30" s="11"/>
      <c r="J30" s="11"/>
    </row>
    <row r="31" spans="1:11" x14ac:dyDescent="0.25">
      <c r="A31" s="632" t="s">
        <v>65</v>
      </c>
      <c r="B31" s="825"/>
      <c r="C31" s="633"/>
      <c r="D31" s="634"/>
      <c r="E31" s="11"/>
      <c r="F31" s="11"/>
      <c r="G31" s="11"/>
      <c r="H31" s="11"/>
      <c r="I31" s="11"/>
      <c r="J31" s="11"/>
    </row>
    <row r="32" spans="1:11" x14ac:dyDescent="0.25">
      <c r="A32" s="635" t="s">
        <v>66</v>
      </c>
      <c r="B32" s="821"/>
      <c r="C32" s="636"/>
      <c r="D32" s="636"/>
      <c r="E32" s="11"/>
      <c r="F32" s="11"/>
      <c r="G32" s="11"/>
      <c r="H32" s="11"/>
      <c r="I32" s="11"/>
      <c r="J32" s="11"/>
    </row>
    <row r="33" spans="4:10" x14ac:dyDescent="0.25">
      <c r="D33" s="11"/>
      <c r="E33" s="11"/>
      <c r="F33" s="11"/>
      <c r="G33" s="11"/>
      <c r="H33" s="11"/>
      <c r="I33" s="11"/>
      <c r="J33" s="11"/>
    </row>
    <row r="34" spans="4:10" x14ac:dyDescent="0.25">
      <c r="D34" s="11"/>
      <c r="E34" s="11"/>
      <c r="F34" s="11"/>
      <c r="G34" s="11"/>
      <c r="H34" s="11"/>
      <c r="I34" s="11"/>
      <c r="J34" s="11"/>
    </row>
    <row r="35" spans="4:10" x14ac:dyDescent="0.25">
      <c r="D35" s="11"/>
      <c r="E35" s="11"/>
      <c r="F35" s="11"/>
      <c r="G35" s="11"/>
      <c r="H35" s="11"/>
      <c r="I35" s="11"/>
      <c r="J35" s="11"/>
    </row>
  </sheetData>
  <mergeCells count="1">
    <mergeCell ref="F2:L2"/>
  </mergeCells>
  <pageMargins left="0.7" right="0.7" top="0.75" bottom="0.75" header="0.3" footer="0.3"/>
  <pageSetup paperSize="9" scale="4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36"/>
  <sheetViews>
    <sheetView zoomScale="70" zoomScaleNormal="70" workbookViewId="0">
      <selection activeCell="F3" sqref="A3:L3"/>
    </sheetView>
  </sheetViews>
  <sheetFormatPr defaultRowHeight="15" x14ac:dyDescent="0.25"/>
  <cols>
    <col min="1" max="1" width="19.7109375" customWidth="1"/>
    <col min="2" max="2" width="21.42578125" style="824" customWidth="1"/>
    <col min="3" max="3" width="16.140625" style="5" customWidth="1"/>
    <col min="4" max="4" width="20.5703125" customWidth="1"/>
    <col min="5" max="5" width="54.42578125" customWidth="1"/>
    <col min="6" max="6" width="13.85546875" customWidth="1"/>
    <col min="7" max="7" width="16.7109375" customWidth="1"/>
    <col min="9" max="9" width="11.28515625" customWidth="1"/>
    <col min="10" max="10" width="12.85546875" customWidth="1"/>
    <col min="11" max="11" width="20.7109375" customWidth="1"/>
  </cols>
  <sheetData>
    <row r="3" spans="1:12" ht="24" thickBot="1" x14ac:dyDescent="0.4">
      <c r="A3" s="6" t="s">
        <v>202</v>
      </c>
      <c r="B3" s="5"/>
      <c r="C3" s="980"/>
      <c r="D3" s="6"/>
      <c r="E3" s="6"/>
      <c r="F3" s="1003">
        <v>45008</v>
      </c>
      <c r="G3" s="1003"/>
      <c r="H3" s="1003"/>
      <c r="I3" s="1003"/>
      <c r="J3" s="1003"/>
      <c r="K3" s="1004"/>
      <c r="L3" s="1004"/>
    </row>
    <row r="4" spans="1:12" s="16" customFormat="1" ht="21.75" customHeight="1" thickBot="1" x14ac:dyDescent="0.3">
      <c r="A4" s="138"/>
      <c r="B4" s="138"/>
      <c r="C4" s="293" t="s">
        <v>38</v>
      </c>
      <c r="D4" s="127"/>
      <c r="E4" s="350"/>
      <c r="F4" s="436"/>
      <c r="G4" s="293"/>
      <c r="H4" s="790" t="s">
        <v>21</v>
      </c>
      <c r="I4" s="791"/>
      <c r="J4" s="792"/>
      <c r="K4" s="189" t="s">
        <v>22</v>
      </c>
    </row>
    <row r="5" spans="1:12" s="16" customFormat="1" ht="16.5" thickBot="1" x14ac:dyDescent="0.3">
      <c r="A5" s="139" t="s">
        <v>0</v>
      </c>
      <c r="B5" s="557"/>
      <c r="C5" s="254" t="s">
        <v>39</v>
      </c>
      <c r="D5" s="79" t="s">
        <v>40</v>
      </c>
      <c r="E5" s="124" t="s">
        <v>37</v>
      </c>
      <c r="F5" s="102" t="s">
        <v>25</v>
      </c>
      <c r="G5" s="102" t="s">
        <v>36</v>
      </c>
      <c r="H5" s="124" t="s">
        <v>26</v>
      </c>
      <c r="I5" s="484" t="s">
        <v>27</v>
      </c>
      <c r="J5" s="96" t="s">
        <v>28</v>
      </c>
      <c r="K5" s="190" t="s">
        <v>29</v>
      </c>
    </row>
    <row r="6" spans="1:12" s="16" customFormat="1" ht="37.5" customHeight="1" x14ac:dyDescent="0.25">
      <c r="A6" s="142" t="s">
        <v>5</v>
      </c>
      <c r="B6" s="135"/>
      <c r="C6" s="559">
        <v>24</v>
      </c>
      <c r="D6" s="706" t="s">
        <v>7</v>
      </c>
      <c r="E6" s="390" t="s">
        <v>204</v>
      </c>
      <c r="F6" s="559">
        <v>150</v>
      </c>
      <c r="G6" s="522">
        <v>54</v>
      </c>
      <c r="H6" s="263">
        <v>0.6</v>
      </c>
      <c r="I6" s="36">
        <v>0.6</v>
      </c>
      <c r="J6" s="37">
        <v>14.7</v>
      </c>
      <c r="K6" s="312">
        <v>70.5</v>
      </c>
    </row>
    <row r="7" spans="1:12" s="16" customFormat="1" ht="37.5" customHeight="1" x14ac:dyDescent="0.25">
      <c r="A7" s="103"/>
      <c r="B7" s="182" t="s">
        <v>73</v>
      </c>
      <c r="C7" s="587">
        <v>78</v>
      </c>
      <c r="D7" s="743" t="s">
        <v>9</v>
      </c>
      <c r="E7" s="503" t="s">
        <v>194</v>
      </c>
      <c r="F7" s="587">
        <v>90</v>
      </c>
      <c r="G7" s="982"/>
      <c r="H7" s="302">
        <v>14.8</v>
      </c>
      <c r="I7" s="57">
        <v>13.02</v>
      </c>
      <c r="J7" s="58">
        <v>12.17</v>
      </c>
      <c r="K7" s="588">
        <v>226.36</v>
      </c>
    </row>
    <row r="8" spans="1:12" s="16" customFormat="1" ht="37.5" customHeight="1" x14ac:dyDescent="0.25">
      <c r="A8" s="103"/>
      <c r="B8" s="183" t="s">
        <v>75</v>
      </c>
      <c r="C8" s="575">
        <v>146</v>
      </c>
      <c r="D8" s="662" t="s">
        <v>9</v>
      </c>
      <c r="E8" s="589" t="s">
        <v>131</v>
      </c>
      <c r="F8" s="590">
        <v>90</v>
      </c>
      <c r="G8" s="186">
        <v>57.13</v>
      </c>
      <c r="H8" s="240">
        <v>18.5</v>
      </c>
      <c r="I8" s="61">
        <v>3.73</v>
      </c>
      <c r="J8" s="108">
        <v>2.5099999999999998</v>
      </c>
      <c r="K8" s="398">
        <v>116.1</v>
      </c>
    </row>
    <row r="9" spans="1:12" s="16" customFormat="1" ht="37.5" customHeight="1" x14ac:dyDescent="0.25">
      <c r="A9" s="103"/>
      <c r="B9" s="131"/>
      <c r="C9" s="98">
        <v>53</v>
      </c>
      <c r="D9" s="128" t="s">
        <v>63</v>
      </c>
      <c r="E9" s="211" t="s">
        <v>99</v>
      </c>
      <c r="F9" s="168">
        <v>150</v>
      </c>
      <c r="G9" s="131">
        <v>13.16</v>
      </c>
      <c r="H9" s="272">
        <v>3.34</v>
      </c>
      <c r="I9" s="20">
        <v>4.91</v>
      </c>
      <c r="J9" s="43">
        <v>33.93</v>
      </c>
      <c r="K9" s="271">
        <v>191.49</v>
      </c>
    </row>
    <row r="10" spans="1:12" s="16" customFormat="1" ht="30" customHeight="1" x14ac:dyDescent="0.25">
      <c r="A10" s="103"/>
      <c r="B10" s="130"/>
      <c r="C10" s="145">
        <v>102</v>
      </c>
      <c r="D10" s="663" t="s">
        <v>17</v>
      </c>
      <c r="E10" s="630" t="s">
        <v>80</v>
      </c>
      <c r="F10" s="591">
        <v>200</v>
      </c>
      <c r="G10" s="97">
        <v>8.24</v>
      </c>
      <c r="H10" s="238">
        <v>0.83</v>
      </c>
      <c r="I10" s="15">
        <v>0.04</v>
      </c>
      <c r="J10" s="38">
        <v>15.16</v>
      </c>
      <c r="K10" s="257">
        <v>64.22</v>
      </c>
    </row>
    <row r="11" spans="1:12" s="16" customFormat="1" ht="37.5" customHeight="1" x14ac:dyDescent="0.25">
      <c r="A11" s="103"/>
      <c r="B11" s="130"/>
      <c r="C11" s="146">
        <v>119</v>
      </c>
      <c r="D11" s="560" t="s">
        <v>13</v>
      </c>
      <c r="E11" s="148" t="s">
        <v>54</v>
      </c>
      <c r="F11" s="184">
        <v>20</v>
      </c>
      <c r="G11" s="126">
        <v>1.88</v>
      </c>
      <c r="H11" s="238">
        <v>1.52</v>
      </c>
      <c r="I11" s="15">
        <v>0.16</v>
      </c>
      <c r="J11" s="38">
        <v>9.84</v>
      </c>
      <c r="K11" s="257">
        <v>47</v>
      </c>
    </row>
    <row r="12" spans="1:12" s="16" customFormat="1" ht="37.5" customHeight="1" x14ac:dyDescent="0.25">
      <c r="A12" s="103"/>
      <c r="B12" s="130"/>
      <c r="C12" s="144">
        <v>120</v>
      </c>
      <c r="D12" s="560" t="s">
        <v>14</v>
      </c>
      <c r="E12" s="148" t="s">
        <v>46</v>
      </c>
      <c r="F12" s="144">
        <v>20</v>
      </c>
      <c r="G12" s="983">
        <v>1.75</v>
      </c>
      <c r="H12" s="616">
        <v>1.32</v>
      </c>
      <c r="I12" s="15">
        <v>0.24</v>
      </c>
      <c r="J12" s="38">
        <v>8.0399999999999991</v>
      </c>
      <c r="K12" s="258">
        <v>39.6</v>
      </c>
    </row>
    <row r="13" spans="1:12" s="16" customFormat="1" ht="37.5" customHeight="1" x14ac:dyDescent="0.25">
      <c r="A13" s="103"/>
      <c r="B13" s="182" t="s">
        <v>73</v>
      </c>
      <c r="C13" s="492"/>
      <c r="D13" s="664"/>
      <c r="E13" s="419" t="s">
        <v>19</v>
      </c>
      <c r="F13" s="554">
        <f>F6+F7+F9+F10+F11+F12</f>
        <v>630</v>
      </c>
      <c r="G13" s="472">
        <f>G6+G8+G9+G10+G11+G12</f>
        <v>136.16</v>
      </c>
      <c r="H13" s="472">
        <f t="shared" ref="H13:K13" si="0">H6+H7+H9+H10+H11+H12</f>
        <v>22.41</v>
      </c>
      <c r="I13" s="421">
        <f t="shared" si="0"/>
        <v>18.97</v>
      </c>
      <c r="J13" s="422">
        <f t="shared" si="0"/>
        <v>93.84</v>
      </c>
      <c r="K13" s="464">
        <f t="shared" si="0"/>
        <v>639.17000000000007</v>
      </c>
    </row>
    <row r="14" spans="1:12" s="16" customFormat="1" ht="37.5" customHeight="1" x14ac:dyDescent="0.25">
      <c r="A14" s="103"/>
      <c r="B14" s="183" t="s">
        <v>75</v>
      </c>
      <c r="C14" s="576"/>
      <c r="D14" s="665"/>
      <c r="E14" s="424" t="s">
        <v>19</v>
      </c>
      <c r="F14" s="555">
        <f>F6+F8+F9+F10+F11+F12</f>
        <v>630</v>
      </c>
      <c r="G14" s="555"/>
      <c r="H14" s="473">
        <f t="shared" ref="H14:K14" si="1">H6+H8+H9+H10+H11+H12</f>
        <v>26.11</v>
      </c>
      <c r="I14" s="901">
        <f t="shared" si="1"/>
        <v>9.68</v>
      </c>
      <c r="J14" s="899">
        <f t="shared" si="1"/>
        <v>84.18</v>
      </c>
      <c r="K14" s="453">
        <f t="shared" si="1"/>
        <v>528.91000000000008</v>
      </c>
    </row>
    <row r="15" spans="1:12" s="16" customFormat="1" ht="37.5" customHeight="1" x14ac:dyDescent="0.25">
      <c r="A15" s="103"/>
      <c r="B15" s="182" t="s">
        <v>73</v>
      </c>
      <c r="C15" s="505"/>
      <c r="D15" s="666"/>
      <c r="E15" s="419" t="s">
        <v>20</v>
      </c>
      <c r="F15" s="495"/>
      <c r="G15" s="500"/>
      <c r="H15" s="525"/>
      <c r="I15" s="57"/>
      <c r="J15" s="58"/>
      <c r="K15" s="376">
        <f>K13/23.5</f>
        <v>27.198723404255322</v>
      </c>
    </row>
    <row r="16" spans="1:12" s="16" customFormat="1" ht="37.5" customHeight="1" thickBot="1" x14ac:dyDescent="0.3">
      <c r="A16" s="322"/>
      <c r="B16" s="236" t="s">
        <v>75</v>
      </c>
      <c r="C16" s="498"/>
      <c r="D16" s="667"/>
      <c r="E16" s="429" t="s">
        <v>20</v>
      </c>
      <c r="F16" s="498"/>
      <c r="G16" s="667"/>
      <c r="H16" s="338"/>
      <c r="I16" s="329"/>
      <c r="J16" s="330"/>
      <c r="K16" s="340">
        <f>K14/23.5</f>
        <v>22.506808510638301</v>
      </c>
    </row>
    <row r="17" spans="1:11" s="16" customFormat="1" ht="37.5" customHeight="1" x14ac:dyDescent="0.25">
      <c r="A17" s="142" t="s">
        <v>6</v>
      </c>
      <c r="B17" s="714"/>
      <c r="C17" s="574">
        <v>9</v>
      </c>
      <c r="D17" s="688" t="s">
        <v>18</v>
      </c>
      <c r="E17" s="840" t="s">
        <v>91</v>
      </c>
      <c r="F17" s="713">
        <v>60</v>
      </c>
      <c r="G17" s="281"/>
      <c r="H17" s="283">
        <v>1.29</v>
      </c>
      <c r="I17" s="85">
        <v>4.2699999999999996</v>
      </c>
      <c r="J17" s="86">
        <v>6.97</v>
      </c>
      <c r="K17" s="509">
        <v>72.75</v>
      </c>
    </row>
    <row r="18" spans="1:11" s="16" customFormat="1" ht="37.5" customHeight="1" x14ac:dyDescent="0.25">
      <c r="A18" s="103"/>
      <c r="B18" s="148"/>
      <c r="C18" s="144">
        <v>37</v>
      </c>
      <c r="D18" s="179" t="s">
        <v>8</v>
      </c>
      <c r="E18" s="841" t="s">
        <v>106</v>
      </c>
      <c r="F18" s="227">
        <v>200</v>
      </c>
      <c r="G18" s="148"/>
      <c r="H18" s="239">
        <v>5.78</v>
      </c>
      <c r="I18" s="13">
        <v>5.5</v>
      </c>
      <c r="J18" s="40">
        <v>10.8</v>
      </c>
      <c r="K18" s="133">
        <v>115.7</v>
      </c>
    </row>
    <row r="19" spans="1:11" s="33" customFormat="1" ht="37.5" customHeight="1" x14ac:dyDescent="0.25">
      <c r="A19" s="104"/>
      <c r="B19" s="128"/>
      <c r="C19" s="553">
        <v>88</v>
      </c>
      <c r="D19" s="211" t="s">
        <v>9</v>
      </c>
      <c r="E19" s="841" t="s">
        <v>114</v>
      </c>
      <c r="F19" s="227">
        <v>90</v>
      </c>
      <c r="G19" s="149"/>
      <c r="H19" s="239">
        <v>18</v>
      </c>
      <c r="I19" s="13">
        <v>16.5</v>
      </c>
      <c r="J19" s="40">
        <v>2.89</v>
      </c>
      <c r="K19" s="133">
        <v>232.8</v>
      </c>
    </row>
    <row r="20" spans="1:11" s="33" customFormat="1" ht="37.5" customHeight="1" x14ac:dyDescent="0.25">
      <c r="A20" s="104"/>
      <c r="B20" s="149"/>
      <c r="C20" s="553">
        <v>64</v>
      </c>
      <c r="D20" s="211" t="s">
        <v>48</v>
      </c>
      <c r="E20" s="841" t="s">
        <v>71</v>
      </c>
      <c r="F20" s="227">
        <v>150</v>
      </c>
      <c r="G20" s="149"/>
      <c r="H20" s="239">
        <v>6.76</v>
      </c>
      <c r="I20" s="13">
        <v>3.93</v>
      </c>
      <c r="J20" s="40">
        <v>41.29</v>
      </c>
      <c r="K20" s="133">
        <v>227.48</v>
      </c>
    </row>
    <row r="21" spans="1:11" s="33" customFormat="1" ht="37.5" customHeight="1" x14ac:dyDescent="0.25">
      <c r="A21" s="104"/>
      <c r="B21" s="149"/>
      <c r="C21" s="572">
        <v>98</v>
      </c>
      <c r="D21" s="128" t="s">
        <v>17</v>
      </c>
      <c r="E21" s="211" t="s">
        <v>81</v>
      </c>
      <c r="F21" s="131">
        <v>200</v>
      </c>
      <c r="G21" s="674"/>
      <c r="H21" s="19">
        <v>0.37</v>
      </c>
      <c r="I21" s="20">
        <v>0</v>
      </c>
      <c r="J21" s="21">
        <v>14.85</v>
      </c>
      <c r="K21" s="194">
        <v>59.48</v>
      </c>
    </row>
    <row r="22" spans="1:11" s="33" customFormat="1" ht="37.5" customHeight="1" x14ac:dyDescent="0.25">
      <c r="A22" s="104"/>
      <c r="B22" s="149"/>
      <c r="C22" s="572">
        <v>119</v>
      </c>
      <c r="D22" s="148" t="s">
        <v>13</v>
      </c>
      <c r="E22" s="179" t="s">
        <v>54</v>
      </c>
      <c r="F22" s="184">
        <v>20</v>
      </c>
      <c r="G22" s="126"/>
      <c r="H22" s="238">
        <v>1.52</v>
      </c>
      <c r="I22" s="15">
        <v>0.16</v>
      </c>
      <c r="J22" s="38">
        <v>9.84</v>
      </c>
      <c r="K22" s="257">
        <v>47</v>
      </c>
    </row>
    <row r="23" spans="1:11" s="33" customFormat="1" ht="37.5" customHeight="1" x14ac:dyDescent="0.25">
      <c r="A23" s="104"/>
      <c r="B23" s="149"/>
      <c r="C23" s="553">
        <v>120</v>
      </c>
      <c r="D23" s="148" t="s">
        <v>14</v>
      </c>
      <c r="E23" s="179" t="s">
        <v>46</v>
      </c>
      <c r="F23" s="130">
        <v>20</v>
      </c>
      <c r="G23" s="742"/>
      <c r="H23" s="238">
        <v>1.32</v>
      </c>
      <c r="I23" s="15">
        <v>0.24</v>
      </c>
      <c r="J23" s="38">
        <v>8.0399999999999991</v>
      </c>
      <c r="K23" s="258">
        <v>39.6</v>
      </c>
    </row>
    <row r="24" spans="1:11" s="33" customFormat="1" ht="37.5" customHeight="1" x14ac:dyDescent="0.25">
      <c r="A24" s="104"/>
      <c r="B24" s="149"/>
      <c r="C24" s="807"/>
      <c r="D24" s="732"/>
      <c r="E24" s="842" t="s">
        <v>19</v>
      </c>
      <c r="F24" s="266">
        <f>SUM(F17:F23)</f>
        <v>740</v>
      </c>
      <c r="G24" s="266"/>
      <c r="H24" s="201">
        <f t="shared" ref="H24:J24" si="2">SUM(H17:H23)</f>
        <v>35.04</v>
      </c>
      <c r="I24" s="32">
        <f t="shared" si="2"/>
        <v>30.599999999999998</v>
      </c>
      <c r="J24" s="63">
        <f t="shared" si="2"/>
        <v>94.68</v>
      </c>
      <c r="K24" s="266">
        <f>SUM(K17:K23)</f>
        <v>794.81000000000006</v>
      </c>
    </row>
    <row r="25" spans="1:11" s="33" customFormat="1" ht="37.5" customHeight="1" thickBot="1" x14ac:dyDescent="0.3">
      <c r="A25" s="143"/>
      <c r="B25" s="253"/>
      <c r="C25" s="808"/>
      <c r="D25" s="482"/>
      <c r="E25" s="843" t="s">
        <v>20</v>
      </c>
      <c r="F25" s="368"/>
      <c r="G25" s="368"/>
      <c r="H25" s="370"/>
      <c r="I25" s="371"/>
      <c r="J25" s="372"/>
      <c r="K25" s="369">
        <f>K24/23.5</f>
        <v>33.821702127659577</v>
      </c>
    </row>
    <row r="26" spans="1:11" x14ac:dyDescent="0.25">
      <c r="A26" s="2"/>
      <c r="C26" s="4"/>
      <c r="D26" s="2"/>
      <c r="E26" s="2"/>
      <c r="F26" s="2"/>
      <c r="G26" s="9"/>
      <c r="H26" s="10"/>
      <c r="I26" s="9"/>
      <c r="J26" s="2"/>
      <c r="K26" s="12"/>
    </row>
    <row r="27" spans="1:11" ht="18.75" x14ac:dyDescent="0.25">
      <c r="D27" s="11"/>
      <c r="E27" s="276"/>
      <c r="F27" s="26"/>
      <c r="G27" s="11"/>
      <c r="H27" s="11"/>
      <c r="I27" s="11"/>
      <c r="J27" s="11"/>
    </row>
    <row r="28" spans="1:11" ht="18.75" x14ac:dyDescent="0.25">
      <c r="A28" s="632" t="s">
        <v>65</v>
      </c>
      <c r="B28" s="825"/>
      <c r="C28" s="633"/>
      <c r="D28" s="634"/>
      <c r="E28" s="25"/>
      <c r="F28" s="26"/>
      <c r="G28" s="11"/>
      <c r="H28" s="11"/>
      <c r="I28" s="11"/>
      <c r="J28" s="11"/>
    </row>
    <row r="29" spans="1:11" ht="18.75" x14ac:dyDescent="0.25">
      <c r="A29" s="635" t="s">
        <v>66</v>
      </c>
      <c r="B29" s="821"/>
      <c r="C29" s="636"/>
      <c r="D29" s="636"/>
      <c r="E29" s="25"/>
      <c r="F29" s="26"/>
      <c r="G29" s="11"/>
      <c r="H29" s="11"/>
      <c r="I29" s="11"/>
      <c r="J29" s="11"/>
    </row>
    <row r="30" spans="1:11" ht="18.75" x14ac:dyDescent="0.25">
      <c r="A30" s="11"/>
      <c r="B30" s="838"/>
      <c r="C30" s="351"/>
      <c r="D30" s="11"/>
      <c r="E30" s="25"/>
      <c r="F30" s="26"/>
      <c r="G30" s="11"/>
      <c r="H30" s="11"/>
      <c r="I30" s="11"/>
      <c r="J30" s="11"/>
    </row>
    <row r="31" spans="1:11" x14ac:dyDescent="0.25">
      <c r="D31" s="11"/>
      <c r="E31" s="11"/>
      <c r="F31" s="11"/>
      <c r="G31" s="11"/>
      <c r="H31" s="11"/>
      <c r="I31" s="11"/>
      <c r="J31" s="11"/>
    </row>
    <row r="32" spans="1:11" x14ac:dyDescent="0.25">
      <c r="D32" s="11"/>
      <c r="E32" s="11"/>
      <c r="F32" s="11"/>
      <c r="G32" s="11"/>
      <c r="H32" s="11"/>
      <c r="I32" s="11"/>
      <c r="J32" s="11"/>
    </row>
    <row r="33" spans="4:10" x14ac:dyDescent="0.25">
      <c r="D33" s="11"/>
      <c r="E33" s="11"/>
      <c r="F33" s="11"/>
      <c r="G33" s="11"/>
      <c r="H33" s="11"/>
      <c r="I33" s="11"/>
      <c r="J33" s="11"/>
    </row>
    <row r="34" spans="4:10" x14ac:dyDescent="0.25">
      <c r="D34" s="11"/>
      <c r="E34" s="11"/>
      <c r="F34" s="11"/>
      <c r="G34" s="11"/>
      <c r="H34" s="11"/>
      <c r="I34" s="11"/>
      <c r="J34" s="11"/>
    </row>
    <row r="35" spans="4:10" x14ac:dyDescent="0.25">
      <c r="D35" s="11"/>
      <c r="E35" s="11"/>
      <c r="F35" s="11"/>
      <c r="G35" s="11"/>
      <c r="H35" s="11"/>
      <c r="I35" s="11"/>
      <c r="J35" s="11"/>
    </row>
    <row r="36" spans="4:10" x14ac:dyDescent="0.25">
      <c r="D36" s="11"/>
      <c r="E36" s="11"/>
      <c r="F36" s="11"/>
      <c r="G36" s="11"/>
      <c r="H36" s="11"/>
      <c r="I36" s="11"/>
      <c r="J36" s="11"/>
    </row>
  </sheetData>
  <mergeCells count="1">
    <mergeCell ref="F3:L3"/>
  </mergeCells>
  <pageMargins left="0.7" right="0.7" top="0.75" bottom="0.75" header="0.3" footer="0.3"/>
  <pageSetup paperSize="9" scale="4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L38"/>
  <sheetViews>
    <sheetView zoomScale="70" zoomScaleNormal="70" workbookViewId="0">
      <selection activeCell="F3" sqref="F3"/>
    </sheetView>
  </sheetViews>
  <sheetFormatPr defaultRowHeight="15" x14ac:dyDescent="0.25"/>
  <cols>
    <col min="1" max="1" width="16.85546875" customWidth="1"/>
    <col min="2" max="2" width="21.5703125" style="824" customWidth="1"/>
    <col min="3" max="3" width="15.7109375" style="5" customWidth="1"/>
    <col min="4" max="4" width="20.85546875" customWidth="1"/>
    <col min="5" max="5" width="54.28515625" customWidth="1"/>
    <col min="6" max="7" width="13.85546875" customWidth="1"/>
    <col min="8" max="8" width="12.42578125" customWidth="1"/>
    <col min="9" max="9" width="11.28515625" customWidth="1"/>
    <col min="10" max="10" width="12.85546875" customWidth="1"/>
    <col min="11" max="11" width="20" customWidth="1"/>
  </cols>
  <sheetData>
    <row r="2" spans="1:12" ht="23.25" x14ac:dyDescent="0.35">
      <c r="A2" s="6" t="s">
        <v>202</v>
      </c>
      <c r="B2" s="5"/>
      <c r="C2" s="981"/>
      <c r="D2" s="6"/>
      <c r="E2" s="6"/>
      <c r="F2" s="1003">
        <v>45008</v>
      </c>
      <c r="G2" s="1003"/>
      <c r="H2" s="1003"/>
      <c r="I2" s="1003"/>
      <c r="J2" s="1003"/>
      <c r="K2" s="1004"/>
      <c r="L2" s="1004"/>
    </row>
    <row r="3" spans="1:12" ht="15.75" thickBot="1" x14ac:dyDescent="0.3">
      <c r="A3" s="1"/>
      <c r="C3" s="3"/>
      <c r="D3" s="1"/>
      <c r="E3" s="1"/>
      <c r="F3" s="1"/>
      <c r="G3" s="1"/>
      <c r="H3" s="1"/>
      <c r="I3" s="1"/>
      <c r="J3" s="1"/>
      <c r="K3" s="1"/>
    </row>
    <row r="4" spans="1:12" s="16" customFormat="1" ht="21.75" customHeight="1" thickBot="1" x14ac:dyDescent="0.3">
      <c r="A4" s="138"/>
      <c r="B4" s="736"/>
      <c r="C4" s="637" t="s">
        <v>38</v>
      </c>
      <c r="D4" s="251"/>
      <c r="E4" s="702"/>
      <c r="F4" s="637"/>
      <c r="G4" s="1007" t="s">
        <v>36</v>
      </c>
      <c r="H4" s="784" t="s">
        <v>21</v>
      </c>
      <c r="I4" s="785"/>
      <c r="J4" s="786"/>
      <c r="K4" s="703" t="s">
        <v>22</v>
      </c>
    </row>
    <row r="5" spans="1:12" s="16" customFormat="1" ht="16.5" thickBot="1" x14ac:dyDescent="0.3">
      <c r="A5" s="139" t="s">
        <v>0</v>
      </c>
      <c r="B5" s="801"/>
      <c r="C5" s="124" t="s">
        <v>39</v>
      </c>
      <c r="D5" s="684" t="s">
        <v>40</v>
      </c>
      <c r="E5" s="102" t="s">
        <v>37</v>
      </c>
      <c r="F5" s="124" t="s">
        <v>25</v>
      </c>
      <c r="G5" s="1002"/>
      <c r="H5" s="96" t="s">
        <v>26</v>
      </c>
      <c r="I5" s="484" t="s">
        <v>27</v>
      </c>
      <c r="J5" s="96" t="s">
        <v>28</v>
      </c>
      <c r="K5" s="715" t="s">
        <v>29</v>
      </c>
    </row>
    <row r="6" spans="1:12" s="16" customFormat="1" ht="39" customHeight="1" x14ac:dyDescent="0.25">
      <c r="A6" s="142" t="s">
        <v>5</v>
      </c>
      <c r="B6" s="390"/>
      <c r="C6" s="772">
        <v>28</v>
      </c>
      <c r="D6" s="411" t="s">
        <v>18</v>
      </c>
      <c r="E6" s="411" t="s">
        <v>148</v>
      </c>
      <c r="F6" s="393">
        <v>60</v>
      </c>
      <c r="G6" s="959">
        <v>12.55</v>
      </c>
      <c r="H6" s="448">
        <v>0.48</v>
      </c>
      <c r="I6" s="378">
        <v>0.6</v>
      </c>
      <c r="J6" s="449">
        <v>1.56</v>
      </c>
      <c r="K6" s="471">
        <v>8.4</v>
      </c>
    </row>
    <row r="7" spans="1:12" s="16" customFormat="1" ht="39" customHeight="1" x14ac:dyDescent="0.25">
      <c r="A7" s="103"/>
      <c r="B7" s="148"/>
      <c r="C7" s="553">
        <v>89</v>
      </c>
      <c r="D7" s="149" t="s">
        <v>9</v>
      </c>
      <c r="E7" s="365" t="s">
        <v>210</v>
      </c>
      <c r="F7" s="412">
        <v>90</v>
      </c>
      <c r="G7" s="412">
        <v>40.98</v>
      </c>
      <c r="H7" s="249">
        <v>18.13</v>
      </c>
      <c r="I7" s="76">
        <v>17.05</v>
      </c>
      <c r="J7" s="209">
        <v>3.69</v>
      </c>
      <c r="K7" s="380">
        <v>240.96</v>
      </c>
    </row>
    <row r="8" spans="1:12" s="16" customFormat="1" ht="39" customHeight="1" x14ac:dyDescent="0.25">
      <c r="A8" s="103"/>
      <c r="B8" s="148"/>
      <c r="C8" s="553">
        <v>65</v>
      </c>
      <c r="D8" s="149" t="s">
        <v>48</v>
      </c>
      <c r="E8" s="365" t="s">
        <v>53</v>
      </c>
      <c r="F8" s="412">
        <v>150</v>
      </c>
      <c r="G8" s="412">
        <v>8.6300000000000008</v>
      </c>
      <c r="H8" s="249">
        <v>6.76</v>
      </c>
      <c r="I8" s="76">
        <v>3.93</v>
      </c>
      <c r="J8" s="209">
        <v>41.29</v>
      </c>
      <c r="K8" s="380">
        <v>227.48</v>
      </c>
    </row>
    <row r="9" spans="1:12" s="16" customFormat="1" ht="39" customHeight="1" x14ac:dyDescent="0.25">
      <c r="A9" s="103"/>
      <c r="B9" s="148"/>
      <c r="C9" s="572">
        <v>107</v>
      </c>
      <c r="D9" s="179" t="s">
        <v>17</v>
      </c>
      <c r="E9" s="218" t="s">
        <v>211</v>
      </c>
      <c r="F9" s="130">
        <v>200</v>
      </c>
      <c r="G9" s="169">
        <v>4.8899999999999997</v>
      </c>
      <c r="H9" s="238">
        <v>0.2</v>
      </c>
      <c r="I9" s="15">
        <v>0</v>
      </c>
      <c r="J9" s="38">
        <v>16.3</v>
      </c>
      <c r="K9" s="191">
        <v>66.599999999999994</v>
      </c>
    </row>
    <row r="10" spans="1:12" s="16" customFormat="1" ht="39" customHeight="1" x14ac:dyDescent="0.25">
      <c r="A10" s="103"/>
      <c r="B10" s="148"/>
      <c r="C10" s="572">
        <v>119</v>
      </c>
      <c r="D10" s="149" t="s">
        <v>13</v>
      </c>
      <c r="E10" s="211" t="s">
        <v>54</v>
      </c>
      <c r="F10" s="168">
        <v>30</v>
      </c>
      <c r="G10" s="168">
        <v>1.88</v>
      </c>
      <c r="H10" s="272">
        <v>1.52</v>
      </c>
      <c r="I10" s="20">
        <v>0.16</v>
      </c>
      <c r="J10" s="43">
        <v>9.84</v>
      </c>
      <c r="K10" s="413">
        <v>47</v>
      </c>
    </row>
    <row r="11" spans="1:12" s="16" customFormat="1" ht="39" customHeight="1" x14ac:dyDescent="0.25">
      <c r="A11" s="103"/>
      <c r="B11" s="148"/>
      <c r="C11" s="553">
        <v>120</v>
      </c>
      <c r="D11" s="149" t="s">
        <v>14</v>
      </c>
      <c r="E11" s="211" t="s">
        <v>46</v>
      </c>
      <c r="F11" s="168">
        <v>25</v>
      </c>
      <c r="G11" s="168">
        <v>1.75</v>
      </c>
      <c r="H11" s="272">
        <v>1.32</v>
      </c>
      <c r="I11" s="20">
        <v>0.24</v>
      </c>
      <c r="J11" s="43">
        <v>8.0399999999999991</v>
      </c>
      <c r="K11" s="413">
        <v>39.6</v>
      </c>
    </row>
    <row r="12" spans="1:12" s="16" customFormat="1" ht="39" customHeight="1" x14ac:dyDescent="0.25">
      <c r="A12" s="103"/>
      <c r="B12" s="148"/>
      <c r="C12" s="809"/>
      <c r="D12" s="744"/>
      <c r="E12" s="301" t="s">
        <v>19</v>
      </c>
      <c r="F12" s="168">
        <f>F6+F7+F8+F9+F10+F11</f>
        <v>555</v>
      </c>
      <c r="G12" s="201">
        <f>G6+G7+G8+G9+G10+G11</f>
        <v>70.679999999999993</v>
      </c>
      <c r="H12" s="201">
        <f t="shared" ref="H12:K12" si="0">H6+H7+H8+H9+H10+H11</f>
        <v>28.409999999999997</v>
      </c>
      <c r="I12" s="32">
        <f t="shared" si="0"/>
        <v>21.98</v>
      </c>
      <c r="J12" s="63">
        <f t="shared" si="0"/>
        <v>80.72</v>
      </c>
      <c r="K12" s="438">
        <f t="shared" si="0"/>
        <v>630.04000000000008</v>
      </c>
    </row>
    <row r="13" spans="1:12" s="16" customFormat="1" ht="39" customHeight="1" thickBot="1" x14ac:dyDescent="0.3">
      <c r="A13" s="322"/>
      <c r="B13" s="687"/>
      <c r="C13" s="809"/>
      <c r="D13" s="468"/>
      <c r="E13" s="344" t="s">
        <v>20</v>
      </c>
      <c r="F13" s="197"/>
      <c r="G13" s="197"/>
      <c r="H13" s="245"/>
      <c r="I13" s="151"/>
      <c r="J13" s="152"/>
      <c r="K13" s="321">
        <f>K12/23.5</f>
        <v>26.810212765957449</v>
      </c>
    </row>
    <row r="14" spans="1:12" s="16" customFormat="1" ht="39" customHeight="1" x14ac:dyDescent="0.25">
      <c r="A14" s="142" t="s">
        <v>6</v>
      </c>
      <c r="B14" s="411"/>
      <c r="C14" s="455">
        <v>23</v>
      </c>
      <c r="D14" s="714" t="s">
        <v>18</v>
      </c>
      <c r="E14" s="745" t="s">
        <v>147</v>
      </c>
      <c r="F14" s="746">
        <v>60</v>
      </c>
      <c r="G14" s="984"/>
      <c r="H14" s="341">
        <v>0.56999999999999995</v>
      </c>
      <c r="I14" s="46">
        <v>0.36</v>
      </c>
      <c r="J14" s="47">
        <v>1.92</v>
      </c>
      <c r="K14" s="335">
        <v>11.4</v>
      </c>
    </row>
    <row r="15" spans="1:12" s="16" customFormat="1" ht="39" customHeight="1" x14ac:dyDescent="0.25">
      <c r="A15" s="103"/>
      <c r="B15" s="149"/>
      <c r="C15" s="98">
        <v>31</v>
      </c>
      <c r="D15" s="149" t="s">
        <v>8</v>
      </c>
      <c r="E15" s="747" t="s">
        <v>77</v>
      </c>
      <c r="F15" s="748">
        <v>200</v>
      </c>
      <c r="G15" s="660"/>
      <c r="H15" s="210">
        <v>5.74</v>
      </c>
      <c r="I15" s="76">
        <v>8.7799999999999994</v>
      </c>
      <c r="J15" s="209">
        <v>8.74</v>
      </c>
      <c r="K15" s="380">
        <v>138.04</v>
      </c>
    </row>
    <row r="16" spans="1:12" s="16" customFormat="1" ht="39" customHeight="1" x14ac:dyDescent="0.25">
      <c r="A16" s="104"/>
      <c r="B16" s="182" t="s">
        <v>73</v>
      </c>
      <c r="C16" s="164">
        <v>296</v>
      </c>
      <c r="D16" s="503" t="s">
        <v>9</v>
      </c>
      <c r="E16" s="749" t="s">
        <v>108</v>
      </c>
      <c r="F16" s="750">
        <v>90</v>
      </c>
      <c r="G16" s="671"/>
      <c r="H16" s="580">
        <v>18.89</v>
      </c>
      <c r="I16" s="416">
        <v>19.34</v>
      </c>
      <c r="J16" s="417">
        <v>7.73</v>
      </c>
      <c r="K16" s="418">
        <v>281.58</v>
      </c>
    </row>
    <row r="17" spans="1:11" s="16" customFormat="1" ht="39" customHeight="1" x14ac:dyDescent="0.25">
      <c r="A17" s="104"/>
      <c r="B17" s="839" t="s">
        <v>75</v>
      </c>
      <c r="C17" s="186">
        <v>126</v>
      </c>
      <c r="D17" s="446" t="s">
        <v>9</v>
      </c>
      <c r="E17" s="679" t="s">
        <v>149</v>
      </c>
      <c r="F17" s="536">
        <v>90</v>
      </c>
      <c r="G17" s="672"/>
      <c r="H17" s="241">
        <v>16.98</v>
      </c>
      <c r="I17" s="53">
        <v>28.92</v>
      </c>
      <c r="J17" s="70">
        <v>3.59</v>
      </c>
      <c r="K17" s="334">
        <v>346</v>
      </c>
    </row>
    <row r="18" spans="1:11" s="16" customFormat="1" ht="48" customHeight="1" x14ac:dyDescent="0.25">
      <c r="A18" s="105"/>
      <c r="B18" s="182" t="s">
        <v>73</v>
      </c>
      <c r="C18" s="164">
        <v>312</v>
      </c>
      <c r="D18" s="503" t="s">
        <v>63</v>
      </c>
      <c r="E18" s="364" t="s">
        <v>169</v>
      </c>
      <c r="F18" s="164">
        <v>150</v>
      </c>
      <c r="G18" s="164"/>
      <c r="H18" s="580">
        <v>3.55</v>
      </c>
      <c r="I18" s="416">
        <v>7.16</v>
      </c>
      <c r="J18" s="475">
        <v>17.64</v>
      </c>
      <c r="K18" s="373">
        <v>150.44999999999999</v>
      </c>
    </row>
    <row r="19" spans="1:11" s="16" customFormat="1" ht="48" customHeight="1" x14ac:dyDescent="0.25">
      <c r="A19" s="105"/>
      <c r="B19" s="183" t="s">
        <v>75</v>
      </c>
      <c r="C19" s="165">
        <v>22</v>
      </c>
      <c r="D19" s="446" t="s">
        <v>63</v>
      </c>
      <c r="E19" s="619" t="s">
        <v>155</v>
      </c>
      <c r="F19" s="165">
        <v>150</v>
      </c>
      <c r="G19" s="165"/>
      <c r="H19" s="241">
        <v>2.41</v>
      </c>
      <c r="I19" s="53">
        <v>7.02</v>
      </c>
      <c r="J19" s="54">
        <v>14.18</v>
      </c>
      <c r="K19" s="242">
        <v>130.79</v>
      </c>
    </row>
    <row r="20" spans="1:11" s="16" customFormat="1" ht="39" customHeight="1" x14ac:dyDescent="0.25">
      <c r="A20" s="105"/>
      <c r="B20" s="149"/>
      <c r="C20" s="169">
        <v>114</v>
      </c>
      <c r="D20" s="148" t="s">
        <v>45</v>
      </c>
      <c r="E20" s="620" t="s">
        <v>51</v>
      </c>
      <c r="F20" s="279">
        <v>200</v>
      </c>
      <c r="G20" s="279"/>
      <c r="H20" s="238">
        <v>0</v>
      </c>
      <c r="I20" s="15">
        <v>0</v>
      </c>
      <c r="J20" s="38">
        <v>7.27</v>
      </c>
      <c r="K20" s="257">
        <v>28.73</v>
      </c>
    </row>
    <row r="21" spans="1:11" s="16" customFormat="1" ht="29.25" customHeight="1" x14ac:dyDescent="0.25">
      <c r="A21" s="105"/>
      <c r="B21" s="149"/>
      <c r="C21" s="380">
        <v>119</v>
      </c>
      <c r="D21" s="149" t="s">
        <v>13</v>
      </c>
      <c r="E21" s="621" t="s">
        <v>54</v>
      </c>
      <c r="F21" s="553">
        <v>30</v>
      </c>
      <c r="G21" s="98"/>
      <c r="H21" s="19">
        <v>2.2799999999999998</v>
      </c>
      <c r="I21" s="20">
        <v>0.24</v>
      </c>
      <c r="J21" s="43">
        <v>14.76</v>
      </c>
      <c r="K21" s="413">
        <v>70.5</v>
      </c>
    </row>
    <row r="22" spans="1:11" s="16" customFormat="1" ht="39" customHeight="1" x14ac:dyDescent="0.25">
      <c r="A22" s="105"/>
      <c r="B22" s="149"/>
      <c r="C22" s="98">
        <v>120</v>
      </c>
      <c r="D22" s="149" t="s">
        <v>14</v>
      </c>
      <c r="E22" s="621" t="s">
        <v>46</v>
      </c>
      <c r="F22" s="553">
        <v>20</v>
      </c>
      <c r="G22" s="98"/>
      <c r="H22" s="19">
        <v>1.32</v>
      </c>
      <c r="I22" s="20">
        <v>0.24</v>
      </c>
      <c r="J22" s="43">
        <v>8.0399999999999991</v>
      </c>
      <c r="K22" s="413">
        <v>39.6</v>
      </c>
    </row>
    <row r="23" spans="1:11" s="16" customFormat="1" ht="39" customHeight="1" x14ac:dyDescent="0.25">
      <c r="A23" s="105"/>
      <c r="B23" s="182"/>
      <c r="C23" s="403"/>
      <c r="D23" s="673"/>
      <c r="E23" s="622" t="s">
        <v>19</v>
      </c>
      <c r="F23" s="554">
        <f>F14+F15+F16+F18+F20+F21+F22</f>
        <v>750</v>
      </c>
      <c r="G23" s="464"/>
      <c r="H23" s="50">
        <f>H14+H15+H16+H18+H20+H21+H22</f>
        <v>32.35</v>
      </c>
      <c r="I23" s="22">
        <f t="shared" ref="I23:K23" si="1">I14+I15+I16+I18+I20+I21+I22</f>
        <v>36.120000000000005</v>
      </c>
      <c r="J23" s="59">
        <f t="shared" si="1"/>
        <v>66.099999999999994</v>
      </c>
      <c r="K23" s="464">
        <f t="shared" si="1"/>
        <v>720.30000000000007</v>
      </c>
    </row>
    <row r="24" spans="1:11" s="16" customFormat="1" ht="39" customHeight="1" x14ac:dyDescent="0.25">
      <c r="A24" s="105"/>
      <c r="B24" s="236"/>
      <c r="C24" s="404"/>
      <c r="D24" s="675"/>
      <c r="E24" s="623" t="s">
        <v>19</v>
      </c>
      <c r="F24" s="555">
        <f>F14+F15+F17+F18+F20+F21+F22</f>
        <v>750</v>
      </c>
      <c r="G24" s="474"/>
      <c r="H24" s="561">
        <f>H14+H15+H17+H19+H20+H21+H22</f>
        <v>29.3</v>
      </c>
      <c r="I24" s="52">
        <f t="shared" ref="I24:K24" si="2">I14+I15+I17+I19+I20+I21+I22</f>
        <v>45.56</v>
      </c>
      <c r="J24" s="71">
        <f t="shared" si="2"/>
        <v>58.5</v>
      </c>
      <c r="K24" s="474">
        <f t="shared" si="2"/>
        <v>765.06000000000006</v>
      </c>
    </row>
    <row r="25" spans="1:11" s="16" customFormat="1" ht="39" customHeight="1" x14ac:dyDescent="0.25">
      <c r="A25" s="105"/>
      <c r="B25" s="235"/>
      <c r="C25" s="405"/>
      <c r="D25" s="676"/>
      <c r="E25" s="624" t="s">
        <v>20</v>
      </c>
      <c r="F25" s="495"/>
      <c r="G25" s="427"/>
      <c r="H25" s="486"/>
      <c r="I25" s="421"/>
      <c r="J25" s="422"/>
      <c r="K25" s="534">
        <f>K23/23.5</f>
        <v>30.651063829787237</v>
      </c>
    </row>
    <row r="26" spans="1:11" s="16" customFormat="1" ht="39" customHeight="1" thickBot="1" x14ac:dyDescent="0.3">
      <c r="A26" s="261"/>
      <c r="B26" s="185"/>
      <c r="C26" s="507"/>
      <c r="D26" s="677"/>
      <c r="E26" s="625" t="s">
        <v>20</v>
      </c>
      <c r="F26" s="556"/>
      <c r="G26" s="985"/>
      <c r="H26" s="487"/>
      <c r="I26" s="432"/>
      <c r="J26" s="433"/>
      <c r="K26" s="434">
        <f>K24/23.5</f>
        <v>32.555744680851063</v>
      </c>
    </row>
    <row r="27" spans="1:11" x14ac:dyDescent="0.25">
      <c r="A27" s="2"/>
      <c r="C27" s="4"/>
      <c r="D27" s="2"/>
      <c r="E27" s="2"/>
      <c r="F27" s="2"/>
      <c r="G27" s="2"/>
      <c r="H27" s="10"/>
      <c r="I27" s="9"/>
      <c r="J27" s="2"/>
      <c r="K27" s="12"/>
    </row>
    <row r="28" spans="1:11" ht="18.75" x14ac:dyDescent="0.25">
      <c r="D28" s="11"/>
      <c r="E28" s="25"/>
      <c r="F28" s="26"/>
      <c r="G28" s="26"/>
      <c r="H28" s="11"/>
      <c r="I28" s="11"/>
      <c r="J28" s="11"/>
    </row>
    <row r="29" spans="1:11" ht="18.75" x14ac:dyDescent="0.25">
      <c r="A29" s="632" t="s">
        <v>65</v>
      </c>
      <c r="B29" s="825"/>
      <c r="C29" s="633"/>
      <c r="D29" s="634"/>
      <c r="E29" s="25"/>
      <c r="F29" s="26"/>
      <c r="G29" s="26"/>
      <c r="H29" s="11"/>
      <c r="I29" s="11"/>
      <c r="J29" s="11"/>
    </row>
    <row r="30" spans="1:11" ht="18.75" x14ac:dyDescent="0.25">
      <c r="A30" s="635" t="s">
        <v>66</v>
      </c>
      <c r="B30" s="821"/>
      <c r="C30" s="636"/>
      <c r="D30" s="636"/>
      <c r="E30" s="25"/>
      <c r="F30" s="26"/>
      <c r="G30" s="26"/>
      <c r="H30" s="11"/>
      <c r="I30" s="11"/>
      <c r="J30" s="11"/>
    </row>
    <row r="31" spans="1:11" ht="18.75" x14ac:dyDescent="0.25">
      <c r="D31" s="11"/>
      <c r="E31" s="25"/>
      <c r="F31" s="26"/>
      <c r="G31" s="26"/>
      <c r="H31" s="11"/>
      <c r="I31" s="11"/>
      <c r="J31" s="11"/>
    </row>
    <row r="32" spans="1:11" x14ac:dyDescent="0.25">
      <c r="D32" s="11"/>
      <c r="E32" s="11"/>
      <c r="F32" s="11"/>
      <c r="G32" s="11"/>
      <c r="H32" s="11"/>
      <c r="I32" s="11"/>
      <c r="J32" s="11"/>
    </row>
    <row r="33" spans="4:10" x14ac:dyDescent="0.25">
      <c r="D33" s="11"/>
      <c r="E33" s="11"/>
      <c r="F33" s="11"/>
      <c r="G33" s="11"/>
      <c r="H33" s="11"/>
      <c r="I33" s="11"/>
      <c r="J33" s="11"/>
    </row>
    <row r="34" spans="4:10" x14ac:dyDescent="0.25">
      <c r="D34" s="11"/>
      <c r="E34" s="11"/>
      <c r="F34" s="11"/>
      <c r="G34" s="11"/>
      <c r="H34" s="11"/>
      <c r="I34" s="11"/>
      <c r="J34" s="11"/>
    </row>
    <row r="35" spans="4:10" x14ac:dyDescent="0.25">
      <c r="D35" s="11"/>
      <c r="E35" s="11"/>
      <c r="F35" s="11"/>
      <c r="G35" s="11"/>
      <c r="H35" s="11"/>
      <c r="I35" s="11"/>
      <c r="J35" s="11"/>
    </row>
    <row r="36" spans="4:10" x14ac:dyDescent="0.25">
      <c r="D36" s="11"/>
      <c r="E36" s="11"/>
      <c r="F36" s="11"/>
      <c r="G36" s="11"/>
      <c r="H36" s="11"/>
      <c r="I36" s="11"/>
      <c r="J36" s="11"/>
    </row>
    <row r="37" spans="4:10" x14ac:dyDescent="0.25">
      <c r="D37" s="11"/>
      <c r="E37" s="11"/>
      <c r="F37" s="11"/>
      <c r="G37" s="11"/>
      <c r="H37" s="11"/>
      <c r="I37" s="11"/>
      <c r="J37" s="11"/>
    </row>
    <row r="38" spans="4:10" x14ac:dyDescent="0.25">
      <c r="D38" s="11"/>
      <c r="E38" s="11"/>
      <c r="F38" s="11"/>
      <c r="G38" s="11"/>
      <c r="H38" s="11"/>
      <c r="I38" s="11"/>
      <c r="J38" s="11"/>
    </row>
  </sheetData>
  <mergeCells count="2">
    <mergeCell ref="G4:G5"/>
    <mergeCell ref="F2:L2"/>
  </mergeCells>
  <pageMargins left="0.7" right="0.7" top="0.75" bottom="0.75" header="0.3" footer="0.3"/>
  <pageSetup paperSize="9" scale="4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I32"/>
  <sheetViews>
    <sheetView zoomScale="70" zoomScaleNormal="70" workbookViewId="0">
      <selection activeCell="J7" sqref="J1:V1048576"/>
    </sheetView>
  </sheetViews>
  <sheetFormatPr defaultRowHeight="15" x14ac:dyDescent="0.25"/>
  <cols>
    <col min="1" max="1" width="16.85546875" customWidth="1"/>
    <col min="2" max="2" width="15.7109375" style="5" customWidth="1"/>
    <col min="3" max="3" width="20.85546875" customWidth="1"/>
    <col min="4" max="4" width="54.28515625" customWidth="1"/>
    <col min="5" max="5" width="13.85546875" customWidth="1"/>
    <col min="6" max="6" width="12.42578125" customWidth="1"/>
    <col min="7" max="7" width="11.28515625" customWidth="1"/>
    <col min="8" max="8" width="12.85546875" customWidth="1"/>
    <col min="9" max="9" width="20" customWidth="1"/>
  </cols>
  <sheetData>
    <row r="2" spans="1:9" ht="23.25" x14ac:dyDescent="0.35">
      <c r="A2" s="6" t="s">
        <v>1</v>
      </c>
      <c r="B2" s="7"/>
      <c r="C2" s="6" t="s">
        <v>3</v>
      </c>
      <c r="D2" s="6"/>
      <c r="E2" s="8" t="s">
        <v>2</v>
      </c>
      <c r="F2" s="6"/>
      <c r="I2" s="8"/>
    </row>
    <row r="3" spans="1:9" ht="15.75" thickBot="1" x14ac:dyDescent="0.3">
      <c r="A3" s="1"/>
      <c r="B3" s="3"/>
      <c r="C3" s="1"/>
      <c r="D3" s="1"/>
      <c r="E3" s="1"/>
      <c r="F3" s="1"/>
      <c r="G3" s="1"/>
      <c r="H3" s="1"/>
      <c r="I3" s="1"/>
    </row>
    <row r="4" spans="1:9" s="16" customFormat="1" ht="21.75" customHeight="1" thickBot="1" x14ac:dyDescent="0.3">
      <c r="A4" s="138"/>
      <c r="B4" s="383" t="s">
        <v>38</v>
      </c>
      <c r="C4" s="127"/>
      <c r="D4" s="158"/>
      <c r="E4" s="383"/>
      <c r="F4" s="810" t="s">
        <v>21</v>
      </c>
      <c r="G4" s="811"/>
      <c r="H4" s="812"/>
      <c r="I4" s="310" t="s">
        <v>22</v>
      </c>
    </row>
    <row r="5" spans="1:9" s="16" customFormat="1" ht="16.5" thickBot="1" x14ac:dyDescent="0.3">
      <c r="A5" s="139" t="s">
        <v>0</v>
      </c>
      <c r="B5" s="124" t="s">
        <v>39</v>
      </c>
      <c r="C5" s="79" t="s">
        <v>40</v>
      </c>
      <c r="D5" s="102" t="s">
        <v>37</v>
      </c>
      <c r="E5" s="124" t="s">
        <v>25</v>
      </c>
      <c r="F5" s="124" t="s">
        <v>26</v>
      </c>
      <c r="G5" s="484" t="s">
        <v>27</v>
      </c>
      <c r="H5" s="760" t="s">
        <v>28</v>
      </c>
      <c r="I5" s="311" t="s">
        <v>29</v>
      </c>
    </row>
    <row r="6" spans="1:9" s="16" customFormat="1" ht="39" customHeight="1" x14ac:dyDescent="0.25">
      <c r="A6" s="142" t="s">
        <v>5</v>
      </c>
      <c r="B6" s="135">
        <v>25</v>
      </c>
      <c r="C6" s="250" t="s">
        <v>18</v>
      </c>
      <c r="D6" s="343" t="s">
        <v>49</v>
      </c>
      <c r="E6" s="361">
        <v>150</v>
      </c>
      <c r="F6" s="35">
        <v>0.6</v>
      </c>
      <c r="G6" s="36">
        <v>0.45</v>
      </c>
      <c r="H6" s="39">
        <v>15.45</v>
      </c>
      <c r="I6" s="193">
        <v>70.5</v>
      </c>
    </row>
    <row r="7" spans="1:9" s="16" customFormat="1" ht="39" customHeight="1" x14ac:dyDescent="0.25">
      <c r="A7" s="103"/>
      <c r="B7" s="131">
        <v>67</v>
      </c>
      <c r="C7" s="204" t="s">
        <v>61</v>
      </c>
      <c r="D7" s="149" t="s">
        <v>174</v>
      </c>
      <c r="E7" s="168">
        <v>150</v>
      </c>
      <c r="F7" s="19">
        <v>18.86</v>
      </c>
      <c r="G7" s="20">
        <v>20.22</v>
      </c>
      <c r="H7" s="21">
        <v>2.79</v>
      </c>
      <c r="I7" s="194">
        <v>270.32</v>
      </c>
    </row>
    <row r="8" spans="1:9" s="16" customFormat="1" ht="39" customHeight="1" x14ac:dyDescent="0.25">
      <c r="A8" s="103"/>
      <c r="B8" s="131">
        <v>115</v>
      </c>
      <c r="C8" s="252" t="s">
        <v>17</v>
      </c>
      <c r="D8" s="707" t="s">
        <v>44</v>
      </c>
      <c r="E8" s="739">
        <v>200</v>
      </c>
      <c r="F8" s="17">
        <v>6.64</v>
      </c>
      <c r="G8" s="15">
        <v>5.15</v>
      </c>
      <c r="H8" s="18">
        <v>16.809999999999999</v>
      </c>
      <c r="I8" s="191">
        <v>141.19</v>
      </c>
    </row>
    <row r="9" spans="1:9" s="16" customFormat="1" ht="39" customHeight="1" x14ac:dyDescent="0.25">
      <c r="A9" s="103"/>
      <c r="B9" s="132">
        <v>121</v>
      </c>
      <c r="C9" s="244" t="s">
        <v>50</v>
      </c>
      <c r="D9" s="218" t="s">
        <v>50</v>
      </c>
      <c r="E9" s="597">
        <v>30</v>
      </c>
      <c r="F9" s="17">
        <v>2.25</v>
      </c>
      <c r="G9" s="15">
        <v>0.87</v>
      </c>
      <c r="H9" s="18">
        <v>14.94</v>
      </c>
      <c r="I9" s="191">
        <v>78.599999999999994</v>
      </c>
    </row>
    <row r="10" spans="1:9" s="16" customFormat="1" ht="39" customHeight="1" x14ac:dyDescent="0.25">
      <c r="A10" s="103"/>
      <c r="B10" s="324"/>
      <c r="C10" s="252"/>
      <c r="D10" s="301" t="s">
        <v>19</v>
      </c>
      <c r="E10" s="598">
        <f>SUM(E6:E9)</f>
        <v>530</v>
      </c>
      <c r="F10" s="599">
        <f t="shared" ref="F10:I10" si="0">SUM(F6:F9)</f>
        <v>28.35</v>
      </c>
      <c r="G10" s="600">
        <f t="shared" si="0"/>
        <v>26.69</v>
      </c>
      <c r="H10" s="601">
        <f t="shared" si="0"/>
        <v>49.989999999999995</v>
      </c>
      <c r="I10" s="602">
        <f t="shared" si="0"/>
        <v>560.61</v>
      </c>
    </row>
    <row r="11" spans="1:9" s="16" customFormat="1" ht="39" customHeight="1" thickBot="1" x14ac:dyDescent="0.3">
      <c r="A11" s="103"/>
      <c r="B11" s="603"/>
      <c r="C11" s="604"/>
      <c r="D11" s="344" t="s">
        <v>20</v>
      </c>
      <c r="E11" s="605"/>
      <c r="F11" s="606"/>
      <c r="G11" s="607"/>
      <c r="H11" s="608"/>
      <c r="I11" s="609">
        <f>I10/23.5</f>
        <v>23.855744680851064</v>
      </c>
    </row>
    <row r="12" spans="1:9" s="16" customFormat="1" ht="39" customHeight="1" x14ac:dyDescent="0.25">
      <c r="A12" s="142" t="s">
        <v>6</v>
      </c>
      <c r="B12" s="135">
        <v>13</v>
      </c>
      <c r="C12" s="390" t="s">
        <v>7</v>
      </c>
      <c r="D12" s="646" t="s">
        <v>57</v>
      </c>
      <c r="E12" s="522">
        <v>60</v>
      </c>
      <c r="F12" s="259">
        <v>1.1200000000000001</v>
      </c>
      <c r="G12" s="34">
        <v>4.2699999999999996</v>
      </c>
      <c r="H12" s="221">
        <v>6.02</v>
      </c>
      <c r="I12" s="313">
        <v>68.62</v>
      </c>
    </row>
    <row r="13" spans="1:9" s="16" customFormat="1" ht="39" customHeight="1" x14ac:dyDescent="0.25">
      <c r="A13" s="103"/>
      <c r="B13" s="133">
        <v>138</v>
      </c>
      <c r="C13" s="319" t="s">
        <v>8</v>
      </c>
      <c r="D13" s="630" t="s">
        <v>170</v>
      </c>
      <c r="E13" s="692">
        <v>200</v>
      </c>
      <c r="F13" s="239">
        <v>6.03</v>
      </c>
      <c r="G13" s="13">
        <v>6.38</v>
      </c>
      <c r="H13" s="40">
        <v>11.17</v>
      </c>
      <c r="I13" s="133">
        <v>126.47</v>
      </c>
    </row>
    <row r="14" spans="1:9" s="16" customFormat="1" ht="39" customHeight="1" x14ac:dyDescent="0.25">
      <c r="A14" s="105"/>
      <c r="B14" s="191">
        <v>148</v>
      </c>
      <c r="C14" s="204" t="s">
        <v>9</v>
      </c>
      <c r="D14" s="365" t="s">
        <v>110</v>
      </c>
      <c r="E14" s="660">
        <v>90</v>
      </c>
      <c r="F14" s="238">
        <v>19.52</v>
      </c>
      <c r="G14" s="15">
        <v>10.17</v>
      </c>
      <c r="H14" s="38">
        <v>5.89</v>
      </c>
      <c r="I14" s="257">
        <v>193.12</v>
      </c>
    </row>
    <row r="15" spans="1:9" s="16" customFormat="1" ht="39" customHeight="1" x14ac:dyDescent="0.25">
      <c r="A15" s="105"/>
      <c r="B15" s="131">
        <v>253</v>
      </c>
      <c r="C15" s="204" t="s">
        <v>63</v>
      </c>
      <c r="D15" s="365" t="s">
        <v>117</v>
      </c>
      <c r="E15" s="660">
        <v>150</v>
      </c>
      <c r="F15" s="249">
        <v>4.3</v>
      </c>
      <c r="G15" s="76">
        <v>4.24</v>
      </c>
      <c r="H15" s="209">
        <v>18.77</v>
      </c>
      <c r="I15" s="380">
        <v>129.54</v>
      </c>
    </row>
    <row r="16" spans="1:9" s="16" customFormat="1" ht="42.75" customHeight="1" x14ac:dyDescent="0.25">
      <c r="A16" s="105"/>
      <c r="B16" s="212">
        <v>100</v>
      </c>
      <c r="C16" s="206" t="s">
        <v>87</v>
      </c>
      <c r="D16" s="149" t="s">
        <v>85</v>
      </c>
      <c r="E16" s="131">
        <v>200</v>
      </c>
      <c r="F16" s="272">
        <v>0.15</v>
      </c>
      <c r="G16" s="20">
        <v>0.04</v>
      </c>
      <c r="H16" s="43">
        <v>12.83</v>
      </c>
      <c r="I16" s="194">
        <v>52.45</v>
      </c>
    </row>
    <row r="17" spans="1:9" s="16" customFormat="1" ht="34.5" customHeight="1" x14ac:dyDescent="0.25">
      <c r="A17" s="105"/>
      <c r="B17" s="133">
        <v>119</v>
      </c>
      <c r="C17" s="147" t="s">
        <v>13</v>
      </c>
      <c r="D17" s="179" t="s">
        <v>54</v>
      </c>
      <c r="E17" s="169">
        <v>45</v>
      </c>
      <c r="F17" s="238">
        <v>3.42</v>
      </c>
      <c r="G17" s="15">
        <v>0.36</v>
      </c>
      <c r="H17" s="38">
        <v>22.14</v>
      </c>
      <c r="I17" s="191">
        <v>105.75</v>
      </c>
    </row>
    <row r="18" spans="1:9" s="16" customFormat="1" ht="39" customHeight="1" x14ac:dyDescent="0.25">
      <c r="A18" s="105"/>
      <c r="B18" s="130">
        <v>120</v>
      </c>
      <c r="C18" s="147" t="s">
        <v>14</v>
      </c>
      <c r="D18" s="179" t="s">
        <v>46</v>
      </c>
      <c r="E18" s="169">
        <v>25</v>
      </c>
      <c r="F18" s="238">
        <v>1.65</v>
      </c>
      <c r="G18" s="15">
        <v>0.3</v>
      </c>
      <c r="H18" s="38">
        <v>10.050000000000001</v>
      </c>
      <c r="I18" s="191">
        <v>49.5</v>
      </c>
    </row>
    <row r="19" spans="1:9" s="33" customFormat="1" ht="39" customHeight="1" x14ac:dyDescent="0.25">
      <c r="A19" s="104"/>
      <c r="B19" s="366"/>
      <c r="C19" s="225"/>
      <c r="D19" s="301" t="s">
        <v>19</v>
      </c>
      <c r="E19" s="375">
        <f>SUM(E12:E18)</f>
        <v>770</v>
      </c>
      <c r="F19" s="201">
        <f t="shared" ref="F19:I19" si="1">SUM(F12:F18)</f>
        <v>36.19</v>
      </c>
      <c r="G19" s="32">
        <f t="shared" si="1"/>
        <v>25.76</v>
      </c>
      <c r="H19" s="63">
        <f t="shared" si="1"/>
        <v>86.86999999999999</v>
      </c>
      <c r="I19" s="266">
        <f t="shared" si="1"/>
        <v>725.45</v>
      </c>
    </row>
    <row r="20" spans="1:9" s="33" customFormat="1" ht="39" customHeight="1" thickBot="1" x14ac:dyDescent="0.3">
      <c r="A20" s="143"/>
      <c r="B20" s="137"/>
      <c r="C20" s="129"/>
      <c r="D20" s="344" t="s">
        <v>20</v>
      </c>
      <c r="E20" s="482"/>
      <c r="F20" s="751"/>
      <c r="G20" s="752"/>
      <c r="H20" s="753"/>
      <c r="I20" s="400">
        <f>I19/23.5</f>
        <v>30.870212765957447</v>
      </c>
    </row>
    <row r="21" spans="1:9" x14ac:dyDescent="0.25">
      <c r="A21" s="2"/>
      <c r="B21" s="4"/>
      <c r="C21" s="2"/>
      <c r="D21" s="2"/>
      <c r="E21" s="2"/>
      <c r="F21" s="10"/>
      <c r="G21" s="9"/>
      <c r="H21" s="2"/>
      <c r="I21" s="12"/>
    </row>
    <row r="22" spans="1:9" ht="18.75" x14ac:dyDescent="0.25">
      <c r="C22" s="11"/>
      <c r="D22" s="25"/>
      <c r="E22" s="26"/>
      <c r="F22" s="11"/>
      <c r="G22" s="11"/>
      <c r="H22" s="11"/>
    </row>
    <row r="23" spans="1:9" ht="18.75" x14ac:dyDescent="0.25">
      <c r="C23" s="11"/>
      <c r="D23" s="25"/>
      <c r="E23" s="26"/>
      <c r="F23" s="11"/>
      <c r="G23" s="11"/>
      <c r="H23" s="11"/>
    </row>
    <row r="24" spans="1:9" ht="18.75" x14ac:dyDescent="0.25">
      <c r="C24" s="11"/>
      <c r="D24" s="25"/>
      <c r="E24" s="26"/>
      <c r="F24" s="11"/>
      <c r="G24" s="11"/>
      <c r="H24" s="11"/>
    </row>
    <row r="25" spans="1:9" ht="18.75" x14ac:dyDescent="0.25">
      <c r="C25" s="11"/>
      <c r="D25" s="25"/>
      <c r="E25" s="26"/>
      <c r="F25" s="11"/>
      <c r="G25" s="11"/>
      <c r="H25" s="11"/>
    </row>
    <row r="26" spans="1:9" x14ac:dyDescent="0.25">
      <c r="C26" s="11"/>
      <c r="D26" s="11"/>
      <c r="E26" s="11"/>
      <c r="F26" s="11"/>
      <c r="G26" s="11"/>
      <c r="H26" s="11"/>
    </row>
    <row r="27" spans="1:9" x14ac:dyDescent="0.25">
      <c r="C27" s="11"/>
      <c r="D27" s="11"/>
      <c r="E27" s="11"/>
      <c r="F27" s="11"/>
      <c r="G27" s="11"/>
      <c r="H27" s="11"/>
    </row>
    <row r="28" spans="1:9" x14ac:dyDescent="0.25">
      <c r="C28" s="11"/>
      <c r="D28" s="11"/>
      <c r="E28" s="11"/>
      <c r="F28" s="11"/>
      <c r="G28" s="11"/>
      <c r="H28" s="11"/>
    </row>
    <row r="29" spans="1:9" x14ac:dyDescent="0.25">
      <c r="C29" s="11"/>
      <c r="D29" s="11"/>
      <c r="E29" s="11"/>
      <c r="F29" s="11"/>
      <c r="G29" s="11"/>
      <c r="H29" s="11"/>
    </row>
    <row r="30" spans="1:9" x14ac:dyDescent="0.25">
      <c r="C30" s="11"/>
      <c r="D30" s="11"/>
      <c r="E30" s="11"/>
      <c r="F30" s="11"/>
      <c r="G30" s="11"/>
      <c r="H30" s="11"/>
    </row>
    <row r="31" spans="1:9" x14ac:dyDescent="0.25">
      <c r="C31" s="11"/>
      <c r="D31" s="11"/>
      <c r="E31" s="11"/>
      <c r="F31" s="11"/>
      <c r="G31" s="11"/>
      <c r="H31" s="11"/>
    </row>
    <row r="32" spans="1:9" x14ac:dyDescent="0.25">
      <c r="C32" s="11"/>
      <c r="D32" s="11"/>
      <c r="E32" s="11"/>
      <c r="F32" s="11"/>
      <c r="G32" s="11"/>
      <c r="H32" s="11"/>
    </row>
  </sheetData>
  <pageMargins left="0.7" right="0.7" top="0.75" bottom="0.75" header="0.3" footer="0.3"/>
  <pageSetup paperSize="9" scale="45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K32"/>
  <sheetViews>
    <sheetView zoomScale="70" zoomScaleNormal="70" workbookViewId="0">
      <selection activeCell="G13" sqref="G13"/>
    </sheetView>
  </sheetViews>
  <sheetFormatPr defaultRowHeight="15" x14ac:dyDescent="0.25"/>
  <cols>
    <col min="1" max="1" width="16.85546875" customWidth="1"/>
    <col min="2" max="2" width="13.7109375" style="5" customWidth="1"/>
    <col min="3" max="3" width="15.7109375" style="5" customWidth="1"/>
    <col min="4" max="4" width="20.85546875" customWidth="1"/>
    <col min="5" max="5" width="54.28515625" customWidth="1"/>
    <col min="6" max="7" width="13.85546875" customWidth="1"/>
    <col min="9" max="9" width="11.28515625" customWidth="1"/>
    <col min="10" max="10" width="12.85546875" customWidth="1"/>
    <col min="11" max="11" width="20.7109375" customWidth="1"/>
  </cols>
  <sheetData>
    <row r="2" spans="1:11" ht="23.25" x14ac:dyDescent="0.35">
      <c r="A2" s="6" t="s">
        <v>202</v>
      </c>
      <c r="C2" s="7"/>
      <c r="D2" s="6"/>
      <c r="E2" s="6"/>
      <c r="F2" s="1008">
        <v>45019</v>
      </c>
      <c r="G2" s="1008"/>
      <c r="H2" s="1009"/>
      <c r="I2" s="1009"/>
      <c r="K2" s="8"/>
    </row>
    <row r="3" spans="1:11" ht="15.75" thickBot="1" x14ac:dyDescent="0.3">
      <c r="A3" s="1"/>
      <c r="C3" s="3"/>
      <c r="D3" s="1"/>
      <c r="E3" s="1"/>
      <c r="F3" s="1"/>
      <c r="G3" s="1"/>
      <c r="H3" s="1"/>
      <c r="I3" s="1"/>
      <c r="J3" s="1"/>
      <c r="K3" s="1"/>
    </row>
    <row r="4" spans="1:11" s="16" customFormat="1" ht="21.75" customHeight="1" thickBot="1" x14ac:dyDescent="0.3">
      <c r="A4" s="138"/>
      <c r="B4" s="116"/>
      <c r="C4" s="638" t="s">
        <v>38</v>
      </c>
      <c r="D4" s="307"/>
      <c r="E4" s="683"/>
      <c r="F4" s="639"/>
      <c r="G4" s="637"/>
      <c r="H4" s="737" t="s">
        <v>21</v>
      </c>
      <c r="I4" s="644"/>
      <c r="J4" s="777"/>
      <c r="K4" s="644" t="s">
        <v>22</v>
      </c>
    </row>
    <row r="5" spans="1:11" s="16" customFormat="1" ht="16.5" thickBot="1" x14ac:dyDescent="0.3">
      <c r="A5" s="139" t="s">
        <v>0</v>
      </c>
      <c r="B5" s="117"/>
      <c r="C5" s="96" t="s">
        <v>39</v>
      </c>
      <c r="D5" s="778" t="s">
        <v>40</v>
      </c>
      <c r="E5" s="96" t="s">
        <v>37</v>
      </c>
      <c r="F5" s="102" t="s">
        <v>25</v>
      </c>
      <c r="G5" s="96" t="s">
        <v>36</v>
      </c>
      <c r="H5" s="484" t="s">
        <v>26</v>
      </c>
      <c r="I5" s="484" t="s">
        <v>27</v>
      </c>
      <c r="J5" s="484" t="s">
        <v>28</v>
      </c>
      <c r="K5" s="645" t="s">
        <v>29</v>
      </c>
    </row>
    <row r="6" spans="1:11" s="16" customFormat="1" ht="19.5" customHeight="1" thickBot="1" x14ac:dyDescent="0.3">
      <c r="A6" s="142" t="s">
        <v>5</v>
      </c>
      <c r="B6" s="454"/>
      <c r="C6" s="455">
        <v>1</v>
      </c>
      <c r="D6" s="714" t="s">
        <v>18</v>
      </c>
      <c r="E6" s="669" t="s">
        <v>11</v>
      </c>
      <c r="F6" s="153">
        <v>15</v>
      </c>
      <c r="G6" s="940">
        <v>8.6300000000000008</v>
      </c>
      <c r="H6" s="339">
        <v>3.48</v>
      </c>
      <c r="I6" s="46">
        <v>4.43</v>
      </c>
      <c r="J6" s="47">
        <v>0</v>
      </c>
      <c r="K6" s="456">
        <v>54.6</v>
      </c>
    </row>
    <row r="7" spans="1:11" s="16" customFormat="1" ht="36" customHeight="1" x14ac:dyDescent="0.25">
      <c r="A7" s="103"/>
      <c r="B7" s="119"/>
      <c r="C7" s="98">
        <v>2</v>
      </c>
      <c r="D7" s="149" t="s">
        <v>18</v>
      </c>
      <c r="E7" s="282" t="s">
        <v>177</v>
      </c>
      <c r="F7" s="168">
        <v>10</v>
      </c>
      <c r="G7" s="153">
        <v>7.75</v>
      </c>
      <c r="H7" s="19">
        <v>0.08</v>
      </c>
      <c r="I7" s="20">
        <v>7.25</v>
      </c>
      <c r="J7" s="43">
        <v>0.13</v>
      </c>
      <c r="K7" s="413">
        <v>66.099999999999994</v>
      </c>
    </row>
    <row r="8" spans="1:11" s="16" customFormat="1" ht="39" customHeight="1" x14ac:dyDescent="0.25">
      <c r="A8" s="103"/>
      <c r="B8" s="119"/>
      <c r="C8" s="98">
        <v>320</v>
      </c>
      <c r="D8" s="149" t="s">
        <v>61</v>
      </c>
      <c r="E8" s="282" t="s">
        <v>186</v>
      </c>
      <c r="F8" s="412">
        <v>205</v>
      </c>
      <c r="G8" s="227">
        <v>28.8</v>
      </c>
      <c r="H8" s="19">
        <v>6.23</v>
      </c>
      <c r="I8" s="20">
        <v>7.14</v>
      </c>
      <c r="J8" s="43">
        <v>31.66</v>
      </c>
      <c r="K8" s="629">
        <v>215.55</v>
      </c>
    </row>
    <row r="9" spans="1:11" s="33" customFormat="1" ht="26.25" customHeight="1" x14ac:dyDescent="0.25">
      <c r="A9" s="140"/>
      <c r="B9" s="119"/>
      <c r="C9" s="169">
        <v>114</v>
      </c>
      <c r="D9" s="148" t="s">
        <v>45</v>
      </c>
      <c r="E9" s="620" t="s">
        <v>208</v>
      </c>
      <c r="F9" s="279">
        <v>200</v>
      </c>
      <c r="G9" s="184">
        <v>1.4</v>
      </c>
      <c r="H9" s="17">
        <v>0</v>
      </c>
      <c r="I9" s="15">
        <v>0</v>
      </c>
      <c r="J9" s="38">
        <v>7.27</v>
      </c>
      <c r="K9" s="257">
        <v>28.73</v>
      </c>
    </row>
    <row r="10" spans="1:11" s="33" customFormat="1" ht="26.25" customHeight="1" x14ac:dyDescent="0.25">
      <c r="A10" s="140"/>
      <c r="B10" s="119"/>
      <c r="C10" s="380">
        <v>121</v>
      </c>
      <c r="D10" s="149" t="s">
        <v>13</v>
      </c>
      <c r="E10" s="620" t="s">
        <v>50</v>
      </c>
      <c r="F10" s="279">
        <v>30</v>
      </c>
      <c r="G10" s="184">
        <v>3.6</v>
      </c>
      <c r="H10" s="17">
        <v>2.25</v>
      </c>
      <c r="I10" s="15">
        <v>0.87</v>
      </c>
      <c r="J10" s="18">
        <v>14.94</v>
      </c>
      <c r="K10" s="191">
        <v>78.599999999999994</v>
      </c>
    </row>
    <row r="11" spans="1:11" s="33" customFormat="1" ht="26.25" customHeight="1" x14ac:dyDescent="0.25">
      <c r="A11" s="140"/>
      <c r="B11" s="119"/>
      <c r="C11" s="380"/>
      <c r="D11" s="149" t="s">
        <v>18</v>
      </c>
      <c r="E11" s="174" t="s">
        <v>212</v>
      </c>
      <c r="F11" s="986">
        <v>45</v>
      </c>
      <c r="G11" s="986">
        <v>45</v>
      </c>
      <c r="H11" s="17">
        <v>8.25</v>
      </c>
      <c r="I11" s="15">
        <v>6.25</v>
      </c>
      <c r="J11" s="18">
        <v>22</v>
      </c>
      <c r="K11" s="257">
        <v>175</v>
      </c>
    </row>
    <row r="12" spans="1:11" s="33" customFormat="1" ht="28.5" customHeight="1" x14ac:dyDescent="0.25">
      <c r="A12" s="140"/>
      <c r="B12" s="119"/>
      <c r="C12" s="98"/>
      <c r="D12" s="149"/>
      <c r="E12" s="292" t="s">
        <v>19</v>
      </c>
      <c r="F12" s="268">
        <f t="shared" ref="F12:K12" si="0">SUM(F6:F10)</f>
        <v>460</v>
      </c>
      <c r="G12" s="939">
        <f>SUM(G6:G11)</f>
        <v>95.18</v>
      </c>
      <c r="H12" s="939">
        <f>SUM(H6:H11)</f>
        <v>20.29</v>
      </c>
      <c r="I12" s="32">
        <f>SUM(I6:I11)</f>
        <v>25.94</v>
      </c>
      <c r="J12" s="63">
        <f>SUM(J6:J11)</f>
        <v>76</v>
      </c>
      <c r="K12" s="438">
        <f t="shared" si="0"/>
        <v>443.58000000000004</v>
      </c>
    </row>
    <row r="13" spans="1:11" s="33" customFormat="1" ht="28.5" customHeight="1" thickBot="1" x14ac:dyDescent="0.3">
      <c r="A13" s="140"/>
      <c r="B13" s="119"/>
      <c r="C13" s="98"/>
      <c r="D13" s="253"/>
      <c r="E13" s="292" t="s">
        <v>20</v>
      </c>
      <c r="F13" s="168"/>
      <c r="G13" s="134"/>
      <c r="H13" s="208"/>
      <c r="I13" s="151"/>
      <c r="J13" s="152"/>
      <c r="K13" s="458">
        <f>K12/23.5</f>
        <v>18.875744680851067</v>
      </c>
    </row>
    <row r="14" spans="1:11" s="16" customFormat="1" ht="33.75" customHeight="1" x14ac:dyDescent="0.25">
      <c r="A14" s="142" t="s">
        <v>6</v>
      </c>
      <c r="B14" s="118"/>
      <c r="C14" s="153">
        <v>25</v>
      </c>
      <c r="D14" s="269" t="s">
        <v>18</v>
      </c>
      <c r="E14" s="343" t="s">
        <v>49</v>
      </c>
      <c r="F14" s="361">
        <v>150</v>
      </c>
      <c r="G14" s="741"/>
      <c r="H14" s="44">
        <v>0.6</v>
      </c>
      <c r="I14" s="34">
        <v>0.45</v>
      </c>
      <c r="J14" s="45">
        <v>15.45</v>
      </c>
      <c r="K14" s="193">
        <v>70.5</v>
      </c>
    </row>
    <row r="15" spans="1:11" s="16" customFormat="1" ht="33.75" customHeight="1" x14ac:dyDescent="0.25">
      <c r="A15" s="103"/>
      <c r="B15" s="121"/>
      <c r="C15" s="97">
        <v>35</v>
      </c>
      <c r="D15" s="319" t="s">
        <v>8</v>
      </c>
      <c r="E15" s="707" t="s">
        <v>70</v>
      </c>
      <c r="F15" s="631">
        <v>200</v>
      </c>
      <c r="G15" s="739"/>
      <c r="H15" s="239">
        <v>4.91</v>
      </c>
      <c r="I15" s="13">
        <v>9.9600000000000009</v>
      </c>
      <c r="J15" s="40">
        <v>9.02</v>
      </c>
      <c r="K15" s="99">
        <v>146.41</v>
      </c>
    </row>
    <row r="16" spans="1:11" s="16" customFormat="1" ht="33.75" customHeight="1" x14ac:dyDescent="0.25">
      <c r="A16" s="105"/>
      <c r="B16" s="121"/>
      <c r="C16" s="97">
        <v>89</v>
      </c>
      <c r="D16" s="319" t="s">
        <v>9</v>
      </c>
      <c r="E16" s="707" t="s">
        <v>90</v>
      </c>
      <c r="F16" s="631">
        <v>90</v>
      </c>
      <c r="G16" s="739"/>
      <c r="H16" s="239">
        <v>18.13</v>
      </c>
      <c r="I16" s="13">
        <v>17.05</v>
      </c>
      <c r="J16" s="40">
        <v>3.69</v>
      </c>
      <c r="K16" s="99">
        <v>240.96</v>
      </c>
    </row>
    <row r="17" spans="1:11" s="16" customFormat="1" ht="33.75" customHeight="1" x14ac:dyDescent="0.25">
      <c r="A17" s="105"/>
      <c r="B17" s="121"/>
      <c r="C17" s="132">
        <v>53</v>
      </c>
      <c r="D17" s="691" t="s">
        <v>63</v>
      </c>
      <c r="E17" s="319" t="s">
        <v>59</v>
      </c>
      <c r="F17" s="97">
        <v>150</v>
      </c>
      <c r="G17" s="97"/>
      <c r="H17" s="72">
        <v>3.34</v>
      </c>
      <c r="I17" s="13">
        <v>4.91</v>
      </c>
      <c r="J17" s="23">
        <v>33.93</v>
      </c>
      <c r="K17" s="133">
        <v>191.49</v>
      </c>
    </row>
    <row r="18" spans="1:11" s="16" customFormat="1" ht="43.5" customHeight="1" x14ac:dyDescent="0.25">
      <c r="A18" s="105"/>
      <c r="B18" s="121"/>
      <c r="C18" s="212">
        <v>216</v>
      </c>
      <c r="D18" s="179" t="s">
        <v>17</v>
      </c>
      <c r="E18" s="218" t="s">
        <v>132</v>
      </c>
      <c r="F18" s="130">
        <v>200</v>
      </c>
      <c r="G18" s="169"/>
      <c r="H18" s="238">
        <v>0.25</v>
      </c>
      <c r="I18" s="15">
        <v>0</v>
      </c>
      <c r="J18" s="38">
        <v>12.73</v>
      </c>
      <c r="K18" s="191">
        <v>51.3</v>
      </c>
    </row>
    <row r="19" spans="1:11" s="16" customFormat="1" ht="33.75" customHeight="1" x14ac:dyDescent="0.25">
      <c r="A19" s="105"/>
      <c r="B19" s="121"/>
      <c r="C19" s="99">
        <v>119</v>
      </c>
      <c r="D19" s="148" t="s">
        <v>13</v>
      </c>
      <c r="E19" s="179" t="s">
        <v>54</v>
      </c>
      <c r="F19" s="184">
        <v>20</v>
      </c>
      <c r="G19" s="597"/>
      <c r="H19" s="238">
        <v>1.52</v>
      </c>
      <c r="I19" s="15">
        <v>0.16</v>
      </c>
      <c r="J19" s="38">
        <v>9.84</v>
      </c>
      <c r="K19" s="257">
        <v>47</v>
      </c>
    </row>
    <row r="20" spans="1:11" s="16" customFormat="1" ht="33.75" customHeight="1" x14ac:dyDescent="0.25">
      <c r="A20" s="105"/>
      <c r="B20" s="121"/>
      <c r="C20" s="126">
        <v>120</v>
      </c>
      <c r="D20" s="148" t="s">
        <v>14</v>
      </c>
      <c r="E20" s="179" t="s">
        <v>46</v>
      </c>
      <c r="F20" s="131">
        <v>20</v>
      </c>
      <c r="G20" s="98"/>
      <c r="H20" s="19">
        <v>1.32</v>
      </c>
      <c r="I20" s="20">
        <v>0.24</v>
      </c>
      <c r="J20" s="21">
        <v>8.0399999999999991</v>
      </c>
      <c r="K20" s="270">
        <v>39.6</v>
      </c>
    </row>
    <row r="21" spans="1:11" s="16" customFormat="1" ht="33.75" customHeight="1" x14ac:dyDescent="0.25">
      <c r="A21" s="105"/>
      <c r="B21" s="121"/>
      <c r="C21" s="262"/>
      <c r="D21" s="647"/>
      <c r="E21" s="292" t="s">
        <v>19</v>
      </c>
      <c r="F21" s="308">
        <f>F14+F15+F16+F17+F18+F19+F20+60</f>
        <v>890</v>
      </c>
      <c r="G21" s="937"/>
      <c r="H21" s="199">
        <f>SUM(H14:H20)</f>
        <v>30.07</v>
      </c>
      <c r="I21" s="14">
        <f>SUM(I14:I20)</f>
        <v>32.770000000000003</v>
      </c>
      <c r="J21" s="41">
        <f t="shared" ref="J21" si="1">SUM(J14:J20)</f>
        <v>92.700000000000017</v>
      </c>
      <c r="K21" s="315">
        <f>SUM(K14:K20)</f>
        <v>787.26</v>
      </c>
    </row>
    <row r="22" spans="1:11" s="16" customFormat="1" ht="33.75" customHeight="1" thickBot="1" x14ac:dyDescent="0.3">
      <c r="A22" s="261"/>
      <c r="B22" s="294"/>
      <c r="C22" s="296"/>
      <c r="D22" s="649"/>
      <c r="E22" s="650" t="s">
        <v>20</v>
      </c>
      <c r="F22" s="649"/>
      <c r="G22" s="938"/>
      <c r="H22" s="655"/>
      <c r="I22" s="657"/>
      <c r="J22" s="658"/>
      <c r="K22" s="316">
        <f>K21/23.5</f>
        <v>33.500425531914892</v>
      </c>
    </row>
    <row r="23" spans="1:11" x14ac:dyDescent="0.25">
      <c r="A23" s="2"/>
      <c r="C23" s="4"/>
      <c r="D23" s="2"/>
      <c r="E23" s="2"/>
      <c r="F23" s="2"/>
      <c r="G23" s="2"/>
      <c r="H23" s="10"/>
      <c r="I23" s="9"/>
      <c r="J23" s="2"/>
      <c r="K23" s="12"/>
    </row>
    <row r="24" spans="1:11" s="217" customFormat="1" ht="18.75" x14ac:dyDescent="0.25">
      <c r="B24" s="274"/>
      <c r="C24" s="274"/>
      <c r="D24" s="275"/>
      <c r="E24" s="276"/>
      <c r="F24" s="277"/>
      <c r="G24" s="277"/>
      <c r="H24" s="275"/>
      <c r="I24" s="275"/>
      <c r="J24" s="275"/>
    </row>
    <row r="25" spans="1:11" ht="18.75" x14ac:dyDescent="0.25">
      <c r="D25" s="11"/>
      <c r="E25" s="25"/>
      <c r="F25" s="26"/>
      <c r="G25" s="26"/>
      <c r="H25" s="11"/>
      <c r="I25" s="11"/>
      <c r="J25" s="11"/>
    </row>
    <row r="26" spans="1:11" x14ac:dyDescent="0.25">
      <c r="D26" s="11"/>
      <c r="E26" s="11"/>
      <c r="F26" s="11"/>
      <c r="G26" s="11"/>
      <c r="H26" s="11"/>
      <c r="I26" s="11"/>
      <c r="J26" s="11"/>
    </row>
    <row r="27" spans="1:11" x14ac:dyDescent="0.25">
      <c r="D27" s="11"/>
      <c r="E27" s="11"/>
      <c r="F27" s="11"/>
      <c r="G27" s="11"/>
      <c r="H27" s="11"/>
      <c r="I27" s="11"/>
      <c r="J27" s="11"/>
    </row>
    <row r="28" spans="1:11" x14ac:dyDescent="0.25">
      <c r="D28" s="11"/>
      <c r="E28" s="11"/>
      <c r="F28" s="11"/>
      <c r="G28" s="11"/>
      <c r="H28" s="11"/>
      <c r="I28" s="11"/>
      <c r="J28" s="11"/>
    </row>
    <row r="29" spans="1:11" x14ac:dyDescent="0.25">
      <c r="D29" s="11"/>
      <c r="E29" s="11"/>
      <c r="F29" s="11"/>
      <c r="G29" s="11"/>
      <c r="H29" s="11"/>
      <c r="I29" s="11"/>
      <c r="J29" s="11"/>
    </row>
    <row r="30" spans="1:11" x14ac:dyDescent="0.25">
      <c r="D30" s="11"/>
      <c r="E30" s="11"/>
      <c r="F30" s="11"/>
      <c r="G30" s="11"/>
      <c r="H30" s="11"/>
      <c r="I30" s="11"/>
      <c r="J30" s="11"/>
    </row>
    <row r="31" spans="1:11" x14ac:dyDescent="0.25">
      <c r="D31" s="11"/>
      <c r="E31" s="11"/>
      <c r="F31" s="11"/>
      <c r="G31" s="11"/>
      <c r="H31" s="11"/>
      <c r="I31" s="11"/>
      <c r="J31" s="11"/>
    </row>
    <row r="32" spans="1:11" x14ac:dyDescent="0.25">
      <c r="D32" s="11"/>
      <c r="E32" s="11"/>
      <c r="F32" s="11"/>
      <c r="G32" s="11"/>
      <c r="H32" s="11"/>
      <c r="I32" s="11"/>
      <c r="J32" s="11"/>
    </row>
  </sheetData>
  <mergeCells count="1">
    <mergeCell ref="F2:I2"/>
  </mergeCells>
  <pageMargins left="0.7" right="0.7" top="0.75" bottom="0.75" header="0.3" footer="0.3"/>
  <pageSetup paperSize="9" scale="51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K39"/>
  <sheetViews>
    <sheetView zoomScale="70" zoomScaleNormal="70" workbookViewId="0">
      <selection activeCell="A2" sqref="A2:J2"/>
    </sheetView>
  </sheetViews>
  <sheetFormatPr defaultRowHeight="15" x14ac:dyDescent="0.25"/>
  <cols>
    <col min="1" max="1" width="16.85546875" customWidth="1"/>
    <col min="2" max="2" width="11" style="820" customWidth="1"/>
    <col min="3" max="3" width="15.7109375" style="5" customWidth="1"/>
    <col min="4" max="4" width="20.85546875" customWidth="1"/>
    <col min="5" max="5" width="54.28515625" customWidth="1"/>
    <col min="6" max="7" width="13.85546875" customWidth="1"/>
    <col min="9" max="9" width="11.28515625" customWidth="1"/>
    <col min="10" max="10" width="12.85546875" customWidth="1"/>
    <col min="11" max="11" width="20.7109375" customWidth="1"/>
  </cols>
  <sheetData>
    <row r="2" spans="1:11" ht="23.25" x14ac:dyDescent="0.35">
      <c r="A2" s="6" t="s">
        <v>202</v>
      </c>
      <c r="B2" s="5"/>
      <c r="C2" s="936"/>
      <c r="D2" s="6"/>
      <c r="E2" s="6"/>
      <c r="F2" s="1008">
        <v>45020</v>
      </c>
      <c r="G2" s="1008"/>
      <c r="H2" s="1008"/>
      <c r="I2" s="1009"/>
      <c r="J2" s="1009"/>
      <c r="K2" s="8"/>
    </row>
    <row r="3" spans="1:11" ht="15.75" thickBot="1" x14ac:dyDescent="0.3">
      <c r="A3" s="1"/>
      <c r="C3" s="3"/>
      <c r="D3" s="1"/>
      <c r="E3" s="1"/>
      <c r="F3" s="1"/>
      <c r="G3" s="1"/>
      <c r="H3" s="1"/>
      <c r="I3" s="1"/>
      <c r="J3" s="1"/>
      <c r="K3" s="1"/>
    </row>
    <row r="4" spans="1:11" s="16" customFormat="1" ht="21.75" customHeight="1" thickBot="1" x14ac:dyDescent="0.3">
      <c r="A4" s="138"/>
      <c r="B4" s="831"/>
      <c r="C4" s="639" t="s">
        <v>38</v>
      </c>
      <c r="D4" s="701"/>
      <c r="E4" s="702"/>
      <c r="F4" s="935"/>
      <c r="G4" s="768"/>
      <c r="H4" s="644" t="s">
        <v>21</v>
      </c>
      <c r="I4" s="644"/>
      <c r="J4" s="644"/>
      <c r="K4" s="703" t="s">
        <v>22</v>
      </c>
    </row>
    <row r="5" spans="1:11" s="16" customFormat="1" ht="28.5" customHeight="1" thickBot="1" x14ac:dyDescent="0.3">
      <c r="A5" s="139" t="s">
        <v>0</v>
      </c>
      <c r="B5" s="832"/>
      <c r="C5" s="102" t="s">
        <v>39</v>
      </c>
      <c r="D5" s="396" t="s">
        <v>40</v>
      </c>
      <c r="E5" s="102" t="s">
        <v>37</v>
      </c>
      <c r="F5" s="102" t="s">
        <v>25</v>
      </c>
      <c r="G5" s="96" t="s">
        <v>36</v>
      </c>
      <c r="H5" s="484" t="s">
        <v>26</v>
      </c>
      <c r="I5" s="484" t="s">
        <v>27</v>
      </c>
      <c r="J5" s="484" t="s">
        <v>28</v>
      </c>
      <c r="K5" s="715" t="s">
        <v>29</v>
      </c>
    </row>
    <row r="6" spans="1:11" s="16" customFormat="1" ht="26.45" customHeight="1" thickBot="1" x14ac:dyDescent="0.3">
      <c r="A6" s="142" t="s">
        <v>5</v>
      </c>
      <c r="B6" s="135"/>
      <c r="C6" s="559">
        <v>24</v>
      </c>
      <c r="D6" s="646" t="s">
        <v>18</v>
      </c>
      <c r="E6" s="390" t="s">
        <v>213</v>
      </c>
      <c r="F6" s="135">
        <v>200</v>
      </c>
      <c r="G6" s="940">
        <v>56.7</v>
      </c>
      <c r="H6" s="263">
        <v>0.6</v>
      </c>
      <c r="I6" s="36">
        <v>0.6</v>
      </c>
      <c r="J6" s="37">
        <v>14.7</v>
      </c>
      <c r="K6" s="313">
        <v>70.5</v>
      </c>
    </row>
    <row r="7" spans="1:11" s="16" customFormat="1" ht="26.45" customHeight="1" x14ac:dyDescent="0.25">
      <c r="A7" s="716"/>
      <c r="B7" s="148"/>
      <c r="C7" s="144">
        <v>151</v>
      </c>
      <c r="D7" s="179" t="s">
        <v>9</v>
      </c>
      <c r="E7" s="218" t="s">
        <v>98</v>
      </c>
      <c r="F7" s="279">
        <v>90</v>
      </c>
      <c r="G7" s="153">
        <v>29.66</v>
      </c>
      <c r="H7" s="15">
        <f>25.4*0.9</f>
        <v>22.86</v>
      </c>
      <c r="I7" s="15">
        <f>6.3*0.9</f>
        <v>5.67</v>
      </c>
      <c r="J7" s="38">
        <f>1.8*0.9</f>
        <v>1.62</v>
      </c>
      <c r="K7" s="258">
        <f>165*0.9</f>
        <v>148.5</v>
      </c>
    </row>
    <row r="8" spans="1:11" s="16" customFormat="1" ht="26.25" customHeight="1" x14ac:dyDescent="0.25">
      <c r="A8" s="716"/>
      <c r="B8" s="130"/>
      <c r="C8" s="98">
        <v>253</v>
      </c>
      <c r="D8" s="149" t="s">
        <v>63</v>
      </c>
      <c r="E8" s="365" t="s">
        <v>117</v>
      </c>
      <c r="F8" s="660">
        <v>150</v>
      </c>
      <c r="G8" s="227">
        <v>7.58</v>
      </c>
      <c r="H8" s="249">
        <v>4.3</v>
      </c>
      <c r="I8" s="76">
        <v>4.24</v>
      </c>
      <c r="J8" s="209">
        <v>18.77</v>
      </c>
      <c r="K8" s="380">
        <v>129.54</v>
      </c>
    </row>
    <row r="9" spans="1:11" s="33" customFormat="1" ht="38.25" customHeight="1" x14ac:dyDescent="0.25">
      <c r="A9" s="716"/>
      <c r="B9" s="131"/>
      <c r="C9" s="553">
        <v>95</v>
      </c>
      <c r="D9" s="691" t="s">
        <v>17</v>
      </c>
      <c r="E9" s="630" t="s">
        <v>214</v>
      </c>
      <c r="F9" s="692">
        <v>200</v>
      </c>
      <c r="G9" s="184">
        <v>10.99</v>
      </c>
      <c r="H9" s="238">
        <v>0</v>
      </c>
      <c r="I9" s="15">
        <v>0</v>
      </c>
      <c r="J9" s="38">
        <v>20.170000000000002</v>
      </c>
      <c r="K9" s="257">
        <v>81.3</v>
      </c>
    </row>
    <row r="10" spans="1:11" s="33" customFormat="1" ht="26.25" customHeight="1" x14ac:dyDescent="0.25">
      <c r="A10" s="716"/>
      <c r="B10" s="131"/>
      <c r="C10" s="146">
        <v>119</v>
      </c>
      <c r="D10" s="148" t="s">
        <v>13</v>
      </c>
      <c r="E10" s="148" t="s">
        <v>54</v>
      </c>
      <c r="F10" s="184">
        <v>25</v>
      </c>
      <c r="G10" s="184">
        <v>1.83</v>
      </c>
      <c r="H10" s="238">
        <v>1.52</v>
      </c>
      <c r="I10" s="15">
        <v>0.16</v>
      </c>
      <c r="J10" s="38">
        <v>9.84</v>
      </c>
      <c r="K10" s="257">
        <v>47</v>
      </c>
    </row>
    <row r="11" spans="1:11" s="33" customFormat="1" ht="23.25" customHeight="1" x14ac:dyDescent="0.25">
      <c r="A11" s="716"/>
      <c r="B11" s="131"/>
      <c r="C11" s="144">
        <v>120</v>
      </c>
      <c r="D11" s="179" t="s">
        <v>14</v>
      </c>
      <c r="E11" s="148" t="s">
        <v>12</v>
      </c>
      <c r="F11" s="130">
        <v>20</v>
      </c>
      <c r="G11" s="939">
        <v>1.4</v>
      </c>
      <c r="H11" s="238">
        <v>1.32</v>
      </c>
      <c r="I11" s="15">
        <v>0.24</v>
      </c>
      <c r="J11" s="38">
        <v>8.0399999999999991</v>
      </c>
      <c r="K11" s="258">
        <v>39.6</v>
      </c>
    </row>
    <row r="12" spans="1:11" s="33" customFormat="1" ht="23.25" customHeight="1" x14ac:dyDescent="0.25">
      <c r="A12" s="716"/>
      <c r="B12" s="132"/>
      <c r="C12" s="145"/>
      <c r="D12" s="691"/>
      <c r="E12" s="846" t="s">
        <v>19</v>
      </c>
      <c r="F12" s="847">
        <f>F6+F7+F8+F9+F10+F11</f>
        <v>685</v>
      </c>
      <c r="G12" s="939">
        <f>SUM(G6:G11)</f>
        <v>108.16</v>
      </c>
      <c r="H12" s="848">
        <f t="shared" ref="H12" si="0">H6+H7+H8+H9+H10+H11</f>
        <v>30.6</v>
      </c>
      <c r="I12" s="849">
        <f t="shared" ref="I12:K12" si="1">I6+I7+I8+I9+I10+I11</f>
        <v>10.91</v>
      </c>
      <c r="J12" s="850">
        <f t="shared" si="1"/>
        <v>73.140000000000015</v>
      </c>
      <c r="K12" s="851">
        <f t="shared" si="1"/>
        <v>516.43999999999994</v>
      </c>
    </row>
    <row r="13" spans="1:11" s="33" customFormat="1" ht="23.25" customHeight="1" thickBot="1" x14ac:dyDescent="0.3">
      <c r="A13" s="716"/>
      <c r="B13" s="132"/>
      <c r="C13" s="145"/>
      <c r="D13" s="691"/>
      <c r="E13" s="846" t="s">
        <v>20</v>
      </c>
      <c r="F13" s="132"/>
      <c r="G13" s="741"/>
      <c r="H13" s="848"/>
      <c r="I13" s="849"/>
      <c r="J13" s="850"/>
      <c r="K13" s="852">
        <f>K12/23.5</f>
        <v>21.976170212765954</v>
      </c>
    </row>
    <row r="14" spans="1:11" s="16" customFormat="1" ht="33.75" customHeight="1" x14ac:dyDescent="0.25">
      <c r="A14" s="82" t="s">
        <v>6</v>
      </c>
      <c r="B14" s="135"/>
      <c r="C14" s="574">
        <v>172</v>
      </c>
      <c r="D14" s="688" t="s">
        <v>18</v>
      </c>
      <c r="E14" s="689" t="s">
        <v>142</v>
      </c>
      <c r="F14" s="710">
        <v>60</v>
      </c>
      <c r="G14" s="739"/>
      <c r="H14" s="283">
        <v>1.75</v>
      </c>
      <c r="I14" s="85">
        <v>0.11</v>
      </c>
      <c r="J14" s="86">
        <v>3.55</v>
      </c>
      <c r="K14" s="509">
        <v>21.6</v>
      </c>
    </row>
    <row r="15" spans="1:11" s="16" customFormat="1" ht="33.75" customHeight="1" x14ac:dyDescent="0.25">
      <c r="A15" s="80"/>
      <c r="B15" s="182" t="s">
        <v>73</v>
      </c>
      <c r="C15" s="492">
        <v>49</v>
      </c>
      <c r="D15" s="670" t="s">
        <v>8</v>
      </c>
      <c r="E15" s="364" t="s">
        <v>111</v>
      </c>
      <c r="F15" s="538">
        <v>200</v>
      </c>
      <c r="G15" s="739"/>
      <c r="H15" s="415">
        <v>8.49</v>
      </c>
      <c r="I15" s="416">
        <v>7.64</v>
      </c>
      <c r="J15" s="417">
        <v>10.58</v>
      </c>
      <c r="K15" s="418">
        <v>145.11000000000001</v>
      </c>
    </row>
    <row r="16" spans="1:11" s="16" customFormat="1" ht="33.75" customHeight="1" x14ac:dyDescent="0.25">
      <c r="A16" s="80"/>
      <c r="B16" s="183" t="s">
        <v>75</v>
      </c>
      <c r="C16" s="575">
        <v>37</v>
      </c>
      <c r="D16" s="508" t="s">
        <v>8</v>
      </c>
      <c r="E16" s="298" t="s">
        <v>55</v>
      </c>
      <c r="F16" s="590">
        <v>200</v>
      </c>
      <c r="G16" s="97"/>
      <c r="H16" s="336">
        <v>5.78</v>
      </c>
      <c r="I16" s="53">
        <v>5.5</v>
      </c>
      <c r="J16" s="70">
        <v>10.8</v>
      </c>
      <c r="K16" s="334">
        <v>115.7</v>
      </c>
    </row>
    <row r="17" spans="1:11" s="16" customFormat="1" ht="33.75" customHeight="1" x14ac:dyDescent="0.25">
      <c r="A17" s="83"/>
      <c r="B17" s="182" t="s">
        <v>73</v>
      </c>
      <c r="C17" s="492">
        <v>179</v>
      </c>
      <c r="D17" s="670" t="s">
        <v>9</v>
      </c>
      <c r="E17" s="364" t="s">
        <v>109</v>
      </c>
      <c r="F17" s="538">
        <v>90</v>
      </c>
      <c r="G17" s="169"/>
      <c r="H17" s="415">
        <v>12.3</v>
      </c>
      <c r="I17" s="416">
        <v>7.1</v>
      </c>
      <c r="J17" s="417">
        <v>5.67</v>
      </c>
      <c r="K17" s="418">
        <v>135.56</v>
      </c>
    </row>
    <row r="18" spans="1:11" s="16" customFormat="1" ht="33.75" customHeight="1" x14ac:dyDescent="0.25">
      <c r="A18" s="83"/>
      <c r="B18" s="183" t="s">
        <v>75</v>
      </c>
      <c r="C18" s="575">
        <v>85</v>
      </c>
      <c r="D18" s="508" t="s">
        <v>9</v>
      </c>
      <c r="E18" s="298" t="s">
        <v>182</v>
      </c>
      <c r="F18" s="536">
        <v>90</v>
      </c>
      <c r="G18" s="597"/>
      <c r="H18" s="336">
        <v>13.81</v>
      </c>
      <c r="I18" s="53">
        <v>7.8</v>
      </c>
      <c r="J18" s="70">
        <v>7.21</v>
      </c>
      <c r="K18" s="334">
        <v>154.13</v>
      </c>
    </row>
    <row r="19" spans="1:11" s="16" customFormat="1" ht="33.75" customHeight="1" x14ac:dyDescent="0.25">
      <c r="A19" s="83"/>
      <c r="B19" s="131"/>
      <c r="C19" s="553">
        <v>64</v>
      </c>
      <c r="D19" s="211" t="s">
        <v>48</v>
      </c>
      <c r="E19" s="365" t="s">
        <v>71</v>
      </c>
      <c r="F19" s="227">
        <v>150</v>
      </c>
      <c r="G19" s="98"/>
      <c r="H19" s="249">
        <v>6.76</v>
      </c>
      <c r="I19" s="76">
        <v>3.93</v>
      </c>
      <c r="J19" s="209">
        <v>41.29</v>
      </c>
      <c r="K19" s="380">
        <v>227.48</v>
      </c>
    </row>
    <row r="20" spans="1:11" s="16" customFormat="1" ht="43.5" customHeight="1" x14ac:dyDescent="0.25">
      <c r="A20" s="83"/>
      <c r="B20" s="131"/>
      <c r="C20" s="131">
        <v>95</v>
      </c>
      <c r="D20" s="691" t="s">
        <v>17</v>
      </c>
      <c r="E20" s="630" t="s">
        <v>153</v>
      </c>
      <c r="F20" s="692">
        <v>200</v>
      </c>
      <c r="G20" s="937"/>
      <c r="H20" s="272">
        <v>0</v>
      </c>
      <c r="I20" s="20">
        <v>0</v>
      </c>
      <c r="J20" s="21">
        <v>20</v>
      </c>
      <c r="K20" s="194">
        <v>80.599999999999994</v>
      </c>
    </row>
    <row r="21" spans="1:11" s="16" customFormat="1" ht="33.75" customHeight="1" thickBot="1" x14ac:dyDescent="0.3">
      <c r="A21" s="83"/>
      <c r="B21" s="131"/>
      <c r="C21" s="572">
        <v>119</v>
      </c>
      <c r="D21" s="211" t="s">
        <v>13</v>
      </c>
      <c r="E21" s="149" t="s">
        <v>54</v>
      </c>
      <c r="F21" s="131">
        <v>30</v>
      </c>
      <c r="G21" s="938"/>
      <c r="H21" s="272">
        <v>2.2799999999999998</v>
      </c>
      <c r="I21" s="20">
        <v>0.24</v>
      </c>
      <c r="J21" s="43">
        <v>14.76</v>
      </c>
      <c r="K21" s="413">
        <v>70.5</v>
      </c>
    </row>
    <row r="22" spans="1:11" s="16" customFormat="1" ht="33.75" customHeight="1" x14ac:dyDescent="0.25">
      <c r="A22" s="83"/>
      <c r="B22" s="131"/>
      <c r="C22" s="553">
        <v>120</v>
      </c>
      <c r="D22" s="211" t="s">
        <v>14</v>
      </c>
      <c r="E22" s="149" t="s">
        <v>46</v>
      </c>
      <c r="F22" s="131">
        <v>20</v>
      </c>
      <c r="G22" s="2"/>
      <c r="H22" s="272">
        <v>1.32</v>
      </c>
      <c r="I22" s="20">
        <v>0.24</v>
      </c>
      <c r="J22" s="43">
        <v>8.0399999999999991</v>
      </c>
      <c r="K22" s="413">
        <v>39.6</v>
      </c>
    </row>
    <row r="23" spans="1:11" s="16" customFormat="1" ht="33.75" customHeight="1" x14ac:dyDescent="0.25">
      <c r="A23" s="83"/>
      <c r="B23" s="182" t="s">
        <v>73</v>
      </c>
      <c r="C23" s="492"/>
      <c r="D23" s="175"/>
      <c r="E23" s="419" t="s">
        <v>19</v>
      </c>
      <c r="F23" s="290">
        <f>F14+F15+F17+F19+F20+F21+F22</f>
        <v>750</v>
      </c>
      <c r="G23" s="277"/>
      <c r="H23" s="200">
        <f t="shared" ref="H23" si="2">H14+H15+H17+H19+H20+H21+H22</f>
        <v>32.9</v>
      </c>
      <c r="I23" s="22">
        <f t="shared" ref="I23:K23" si="3">I14+I15+I17+I19+I20+I21+I22</f>
        <v>19.259999999999998</v>
      </c>
      <c r="J23" s="59">
        <f t="shared" si="3"/>
        <v>103.89000000000001</v>
      </c>
      <c r="K23" s="464">
        <f t="shared" si="3"/>
        <v>720.45</v>
      </c>
    </row>
    <row r="24" spans="1:11" s="16" customFormat="1" ht="33.75" customHeight="1" x14ac:dyDescent="0.25">
      <c r="A24" s="83"/>
      <c r="B24" s="236" t="s">
        <v>75</v>
      </c>
      <c r="C24" s="576"/>
      <c r="D24" s="423"/>
      <c r="E24" s="424" t="s">
        <v>19</v>
      </c>
      <c r="F24" s="289">
        <f>F14+F16+F18+F19+F20+F21+F22</f>
        <v>750</v>
      </c>
      <c r="G24" s="26"/>
      <c r="H24" s="303">
        <f t="shared" ref="H24" si="4">H14+H16+H18+H19+H20+H21+H22</f>
        <v>31.700000000000003</v>
      </c>
      <c r="I24" s="52">
        <f t="shared" ref="I24:K24" si="5">I14+I16+I18+I19+I20+I21+I22</f>
        <v>17.819999999999997</v>
      </c>
      <c r="J24" s="71">
        <f t="shared" si="5"/>
        <v>105.65</v>
      </c>
      <c r="K24" s="474">
        <f t="shared" si="5"/>
        <v>709.61</v>
      </c>
    </row>
    <row r="25" spans="1:11" s="16" customFormat="1" ht="33.75" customHeight="1" x14ac:dyDescent="0.25">
      <c r="A25" s="83"/>
      <c r="B25" s="235" t="s">
        <v>73</v>
      </c>
      <c r="C25" s="505"/>
      <c r="D25" s="425"/>
      <c r="E25" s="419" t="s">
        <v>20</v>
      </c>
      <c r="F25" s="426"/>
      <c r="G25" s="11"/>
      <c r="H25" s="420"/>
      <c r="I25" s="421"/>
      <c r="J25" s="422"/>
      <c r="K25" s="435">
        <f>K23/23.5</f>
        <v>30.657446808510642</v>
      </c>
    </row>
    <row r="26" spans="1:11" s="16" customFormat="1" ht="33.75" customHeight="1" thickBot="1" x14ac:dyDescent="0.3">
      <c r="A26" s="360"/>
      <c r="B26" s="185" t="s">
        <v>75</v>
      </c>
      <c r="C26" s="498"/>
      <c r="D26" s="428"/>
      <c r="E26" s="628" t="s">
        <v>20</v>
      </c>
      <c r="F26" s="430"/>
      <c r="G26" s="11"/>
      <c r="H26" s="431"/>
      <c r="I26" s="432"/>
      <c r="J26" s="433"/>
      <c r="K26" s="434">
        <f>K24/23.5</f>
        <v>30.196170212765956</v>
      </c>
    </row>
    <row r="27" spans="1:11" x14ac:dyDescent="0.25">
      <c r="A27" s="2"/>
      <c r="C27" s="4"/>
      <c r="D27" s="2"/>
      <c r="E27" s="2"/>
      <c r="F27" s="2"/>
      <c r="G27" s="11"/>
      <c r="H27" s="10"/>
      <c r="I27" s="9"/>
      <c r="J27" s="2"/>
      <c r="K27" s="12"/>
    </row>
    <row r="28" spans="1:11" ht="18.75" x14ac:dyDescent="0.25">
      <c r="A28" s="632" t="s">
        <v>65</v>
      </c>
      <c r="B28" s="825"/>
      <c r="C28" s="633"/>
      <c r="D28" s="634"/>
      <c r="E28" s="25"/>
      <c r="F28" s="26"/>
      <c r="G28" s="11"/>
      <c r="H28" s="9"/>
      <c r="I28" s="11"/>
      <c r="J28" s="11"/>
    </row>
    <row r="29" spans="1:11" ht="18.75" x14ac:dyDescent="0.25">
      <c r="A29" s="635" t="s">
        <v>66</v>
      </c>
      <c r="B29" s="821"/>
      <c r="C29" s="636"/>
      <c r="D29" s="636"/>
      <c r="E29" s="25"/>
      <c r="F29" s="26"/>
      <c r="G29" s="11"/>
      <c r="H29" s="11"/>
      <c r="I29" s="11"/>
      <c r="J29" s="11"/>
    </row>
    <row r="30" spans="1:11" ht="18.75" x14ac:dyDescent="0.25">
      <c r="D30" s="11"/>
      <c r="E30" s="25"/>
      <c r="F30" s="26"/>
      <c r="G30" s="11"/>
      <c r="H30" s="11"/>
      <c r="I30" s="11"/>
      <c r="J30" s="11"/>
    </row>
    <row r="31" spans="1:11" ht="18.75" x14ac:dyDescent="0.25">
      <c r="D31" s="11"/>
      <c r="E31" s="25"/>
      <c r="F31" s="26"/>
      <c r="G31" s="11"/>
      <c r="H31" s="11"/>
      <c r="I31" s="11"/>
      <c r="J31" s="11"/>
    </row>
    <row r="32" spans="1:11" ht="18.75" x14ac:dyDescent="0.25">
      <c r="D32" s="11"/>
      <c r="E32" s="25"/>
      <c r="F32" s="26"/>
      <c r="H32" s="11"/>
      <c r="I32" s="11"/>
      <c r="J32" s="11"/>
    </row>
    <row r="33" spans="4:10" x14ac:dyDescent="0.25">
      <c r="D33" s="11"/>
      <c r="E33" s="11"/>
      <c r="F33" s="11"/>
      <c r="H33" s="11"/>
      <c r="I33" s="11"/>
      <c r="J33" s="11"/>
    </row>
    <row r="34" spans="4:10" x14ac:dyDescent="0.25">
      <c r="D34" s="11"/>
      <c r="E34" s="11"/>
      <c r="F34" s="11"/>
      <c r="H34" s="11"/>
      <c r="I34" s="11"/>
      <c r="J34" s="11"/>
    </row>
    <row r="35" spans="4:10" x14ac:dyDescent="0.25">
      <c r="D35" s="11"/>
      <c r="E35" s="11"/>
      <c r="F35" s="11"/>
      <c r="H35" s="11"/>
      <c r="I35" s="11"/>
      <c r="J35" s="11"/>
    </row>
    <row r="36" spans="4:10" x14ac:dyDescent="0.25">
      <c r="D36" s="11"/>
      <c r="E36" s="11"/>
      <c r="F36" s="11"/>
      <c r="H36" s="11"/>
      <c r="I36" s="11"/>
      <c r="J36" s="11"/>
    </row>
    <row r="37" spans="4:10" x14ac:dyDescent="0.25">
      <c r="D37" s="11"/>
      <c r="E37" s="11"/>
      <c r="F37" s="11"/>
      <c r="H37" s="11"/>
      <c r="I37" s="11"/>
      <c r="J37" s="11"/>
    </row>
    <row r="38" spans="4:10" x14ac:dyDescent="0.25">
      <c r="D38" s="11"/>
      <c r="E38" s="11"/>
      <c r="F38" s="11"/>
      <c r="H38" s="11"/>
      <c r="I38" s="11"/>
      <c r="J38" s="11"/>
    </row>
    <row r="39" spans="4:10" x14ac:dyDescent="0.25">
      <c r="D39" s="11"/>
      <c r="E39" s="11"/>
      <c r="F39" s="11"/>
      <c r="H39" s="11"/>
      <c r="I39" s="11"/>
      <c r="J39" s="11"/>
    </row>
  </sheetData>
  <mergeCells count="1">
    <mergeCell ref="F2:J2"/>
  </mergeCells>
  <pageMargins left="0.7" right="0.7" top="0.75" bottom="0.75" header="0.3" footer="0.3"/>
  <pageSetup paperSize="9" scale="46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K38"/>
  <sheetViews>
    <sheetView zoomScale="70" zoomScaleNormal="70" workbookViewId="0">
      <selection activeCell="G12" sqref="G12"/>
    </sheetView>
  </sheetViews>
  <sheetFormatPr defaultRowHeight="15" x14ac:dyDescent="0.25"/>
  <cols>
    <col min="1" max="1" width="21.5703125" customWidth="1"/>
    <col min="2" max="2" width="21.5703125" style="833" customWidth="1"/>
    <col min="3" max="3" width="15.7109375" style="5" customWidth="1"/>
    <col min="4" max="4" width="25.85546875" customWidth="1"/>
    <col min="5" max="5" width="57.85546875" customWidth="1"/>
    <col min="6" max="7" width="16.28515625" customWidth="1"/>
    <col min="9" max="9" width="11.28515625" customWidth="1"/>
    <col min="10" max="10" width="12.85546875" customWidth="1"/>
    <col min="11" max="11" width="20.7109375" customWidth="1"/>
  </cols>
  <sheetData>
    <row r="2" spans="1:11" ht="23.25" x14ac:dyDescent="0.35">
      <c r="A2" s="6" t="s">
        <v>202</v>
      </c>
      <c r="B2" s="5"/>
      <c r="C2" s="987"/>
      <c r="D2" s="6"/>
      <c r="E2" s="6"/>
      <c r="F2" s="1008">
        <v>45020</v>
      </c>
      <c r="G2" s="1008"/>
      <c r="H2" s="1008"/>
      <c r="I2" s="1009"/>
      <c r="J2" s="1009"/>
      <c r="K2" s="8"/>
    </row>
    <row r="3" spans="1:11" ht="15.75" thickBot="1" x14ac:dyDescent="0.3">
      <c r="A3" s="1"/>
      <c r="C3" s="3"/>
      <c r="D3" s="1"/>
      <c r="E3" s="1"/>
      <c r="F3" s="1"/>
      <c r="G3" s="1"/>
      <c r="H3" s="1"/>
      <c r="I3" s="1"/>
      <c r="J3" s="1"/>
      <c r="K3" s="1"/>
    </row>
    <row r="4" spans="1:11" s="16" customFormat="1" ht="21.75" customHeight="1" thickBot="1" x14ac:dyDescent="0.3">
      <c r="A4" s="595"/>
      <c r="B4" s="788"/>
      <c r="C4" s="638" t="s">
        <v>38</v>
      </c>
      <c r="D4" s="251"/>
      <c r="E4" s="683"/>
      <c r="F4" s="1005" t="s">
        <v>25</v>
      </c>
      <c r="G4" s="1001" t="s">
        <v>36</v>
      </c>
      <c r="H4" s="644" t="s">
        <v>21</v>
      </c>
      <c r="I4" s="644"/>
      <c r="J4" s="644"/>
      <c r="K4" s="703" t="s">
        <v>22</v>
      </c>
    </row>
    <row r="5" spans="1:11" s="16" customFormat="1" ht="28.5" customHeight="1" thickBot="1" x14ac:dyDescent="0.3">
      <c r="A5" s="323" t="s">
        <v>0</v>
      </c>
      <c r="B5" s="783"/>
      <c r="C5" s="96" t="s">
        <v>39</v>
      </c>
      <c r="D5" s="684" t="s">
        <v>40</v>
      </c>
      <c r="E5" s="96" t="s">
        <v>37</v>
      </c>
      <c r="F5" s="1010"/>
      <c r="G5" s="1002"/>
      <c r="H5" s="943" t="s">
        <v>26</v>
      </c>
      <c r="I5" s="484" t="s">
        <v>27</v>
      </c>
      <c r="J5" s="484" t="s">
        <v>28</v>
      </c>
      <c r="K5" s="715" t="s">
        <v>29</v>
      </c>
    </row>
    <row r="6" spans="1:11" s="16" customFormat="1" ht="26.45" customHeight="1" x14ac:dyDescent="0.25">
      <c r="A6" s="74" t="s">
        <v>5</v>
      </c>
      <c r="B6" s="390"/>
      <c r="C6" s="574">
        <v>28</v>
      </c>
      <c r="D6" s="688" t="s">
        <v>18</v>
      </c>
      <c r="E6" s="689" t="s">
        <v>148</v>
      </c>
      <c r="F6" s="690">
        <v>60</v>
      </c>
      <c r="G6" s="713">
        <v>16.16</v>
      </c>
      <c r="H6" s="944">
        <v>0.48</v>
      </c>
      <c r="I6" s="85">
        <v>0.6</v>
      </c>
      <c r="J6" s="86">
        <v>1.56</v>
      </c>
      <c r="K6" s="509">
        <v>8.4</v>
      </c>
    </row>
    <row r="7" spans="1:11" s="33" customFormat="1" ht="37.5" customHeight="1" x14ac:dyDescent="0.25">
      <c r="A7" s="87"/>
      <c r="B7" s="149"/>
      <c r="C7" s="553">
        <v>75</v>
      </c>
      <c r="D7" s="211" t="s">
        <v>9</v>
      </c>
      <c r="E7" s="149" t="s">
        <v>128</v>
      </c>
      <c r="F7" s="98">
        <v>90</v>
      </c>
      <c r="G7" s="131">
        <v>34.520000000000003</v>
      </c>
      <c r="H7" s="17">
        <v>12.86</v>
      </c>
      <c r="I7" s="15">
        <v>1.65</v>
      </c>
      <c r="J7" s="18">
        <v>4.9400000000000004</v>
      </c>
      <c r="K7" s="616">
        <v>84.8</v>
      </c>
    </row>
    <row r="8" spans="1:11" s="33" customFormat="1" ht="26.25" customHeight="1" x14ac:dyDescent="0.25">
      <c r="A8" s="87"/>
      <c r="B8" s="149"/>
      <c r="C8" s="553">
        <v>226</v>
      </c>
      <c r="D8" s="211" t="s">
        <v>63</v>
      </c>
      <c r="E8" s="365" t="s">
        <v>161</v>
      </c>
      <c r="F8" s="660">
        <v>150</v>
      </c>
      <c r="G8" s="227">
        <v>11.99</v>
      </c>
      <c r="H8" s="19">
        <v>3.23</v>
      </c>
      <c r="I8" s="20">
        <v>5.1100000000000003</v>
      </c>
      <c r="J8" s="21">
        <v>25.3</v>
      </c>
      <c r="K8" s="285">
        <v>159.79</v>
      </c>
    </row>
    <row r="9" spans="1:11" s="33" customFormat="1" ht="23.25" customHeight="1" x14ac:dyDescent="0.25">
      <c r="A9" s="87"/>
      <c r="B9" s="149"/>
      <c r="C9" s="553">
        <v>102</v>
      </c>
      <c r="D9" s="211" t="s">
        <v>17</v>
      </c>
      <c r="E9" s="365" t="s">
        <v>80</v>
      </c>
      <c r="F9" s="660">
        <v>200</v>
      </c>
      <c r="G9" s="227">
        <v>7.83</v>
      </c>
      <c r="H9" s="19">
        <v>0.83</v>
      </c>
      <c r="I9" s="20">
        <v>0.04</v>
      </c>
      <c r="J9" s="43">
        <v>15.16</v>
      </c>
      <c r="K9" s="413">
        <v>64.22</v>
      </c>
    </row>
    <row r="10" spans="1:11" s="33" customFormat="1" ht="23.25" customHeight="1" x14ac:dyDescent="0.25">
      <c r="A10" s="87"/>
      <c r="B10" s="149"/>
      <c r="C10" s="146">
        <v>119</v>
      </c>
      <c r="D10" s="179" t="s">
        <v>13</v>
      </c>
      <c r="E10" s="148" t="s">
        <v>54</v>
      </c>
      <c r="F10" s="98">
        <v>45</v>
      </c>
      <c r="G10" s="131">
        <v>1.88</v>
      </c>
      <c r="H10" s="19">
        <v>3.42</v>
      </c>
      <c r="I10" s="20">
        <v>0.36</v>
      </c>
      <c r="J10" s="43">
        <v>22.14</v>
      </c>
      <c r="K10" s="285">
        <v>105.75</v>
      </c>
    </row>
    <row r="11" spans="1:11" s="33" customFormat="1" ht="23.25" customHeight="1" x14ac:dyDescent="0.25">
      <c r="A11" s="87"/>
      <c r="B11" s="149"/>
      <c r="C11" s="553">
        <v>120</v>
      </c>
      <c r="D11" s="211" t="s">
        <v>14</v>
      </c>
      <c r="E11" s="149" t="s">
        <v>12</v>
      </c>
      <c r="F11" s="168">
        <v>30</v>
      </c>
      <c r="G11" s="131">
        <v>1.4</v>
      </c>
      <c r="H11" s="19">
        <v>1.98</v>
      </c>
      <c r="I11" s="20">
        <v>0.36</v>
      </c>
      <c r="J11" s="43">
        <v>12.06</v>
      </c>
      <c r="K11" s="271">
        <v>59.4</v>
      </c>
    </row>
    <row r="12" spans="1:11" s="33" customFormat="1" ht="23.25" customHeight="1" x14ac:dyDescent="0.25">
      <c r="A12" s="87"/>
      <c r="B12" s="149"/>
      <c r="C12" s="553"/>
      <c r="D12" s="211"/>
      <c r="E12" s="301" t="s">
        <v>19</v>
      </c>
      <c r="F12" s="375">
        <f>F6+F7+F8+F9+F10+F11</f>
        <v>575</v>
      </c>
      <c r="G12" s="375">
        <f>G6+G7+G8+G9+G10+G11</f>
        <v>73.780000000000015</v>
      </c>
      <c r="H12" s="939">
        <f t="shared" ref="H12:K12" si="0">H6+H7+H8+H9+H10+H11</f>
        <v>22.8</v>
      </c>
      <c r="I12" s="32">
        <f t="shared" si="0"/>
        <v>8.120000000000001</v>
      </c>
      <c r="J12" s="264">
        <f t="shared" si="0"/>
        <v>81.16</v>
      </c>
      <c r="K12" s="268">
        <f t="shared" si="0"/>
        <v>482.36</v>
      </c>
    </row>
    <row r="13" spans="1:11" s="33" customFormat="1" ht="38.25" customHeight="1" thickBot="1" x14ac:dyDescent="0.3">
      <c r="A13" s="87"/>
      <c r="B13" s="253"/>
      <c r="C13" s="265"/>
      <c r="D13" s="391"/>
      <c r="E13" s="344" t="s">
        <v>20</v>
      </c>
      <c r="F13" s="207"/>
      <c r="G13" s="134"/>
      <c r="H13" s="154"/>
      <c r="I13" s="48"/>
      <c r="J13" s="125"/>
      <c r="K13" s="902">
        <f>K12/23.5</f>
        <v>20.525957446808512</v>
      </c>
    </row>
    <row r="14" spans="1:11" s="16" customFormat="1" ht="33.75" customHeight="1" x14ac:dyDescent="0.25">
      <c r="A14" s="401" t="s">
        <v>6</v>
      </c>
      <c r="B14" s="714"/>
      <c r="C14" s="559">
        <v>13</v>
      </c>
      <c r="D14" s="390" t="s">
        <v>7</v>
      </c>
      <c r="E14" s="718" t="s">
        <v>57</v>
      </c>
      <c r="F14" s="719">
        <v>60</v>
      </c>
      <c r="G14" s="946"/>
      <c r="H14" s="341">
        <v>1.1200000000000001</v>
      </c>
      <c r="I14" s="46">
        <v>4.2699999999999996</v>
      </c>
      <c r="J14" s="47">
        <v>6.02</v>
      </c>
      <c r="K14" s="615">
        <v>68.62</v>
      </c>
    </row>
    <row r="15" spans="1:11" s="16" customFormat="1" ht="33.75" customHeight="1" x14ac:dyDescent="0.25">
      <c r="A15" s="81"/>
      <c r="B15" s="149"/>
      <c r="C15" s="145">
        <v>34</v>
      </c>
      <c r="D15" s="691" t="s">
        <v>8</v>
      </c>
      <c r="E15" s="630" t="s">
        <v>76</v>
      </c>
      <c r="F15" s="692">
        <v>200</v>
      </c>
      <c r="G15" s="631"/>
      <c r="H15" s="72">
        <v>9.19</v>
      </c>
      <c r="I15" s="13">
        <v>5.64</v>
      </c>
      <c r="J15" s="40">
        <v>13.63</v>
      </c>
      <c r="K15" s="286">
        <v>141.18</v>
      </c>
    </row>
    <row r="16" spans="1:11" s="16" customFormat="1" ht="33.75" customHeight="1" x14ac:dyDescent="0.25">
      <c r="A16" s="613"/>
      <c r="B16" s="182" t="s">
        <v>73</v>
      </c>
      <c r="C16" s="492">
        <v>152</v>
      </c>
      <c r="D16" s="670" t="s">
        <v>9</v>
      </c>
      <c r="E16" s="594" t="s">
        <v>162</v>
      </c>
      <c r="F16" s="671">
        <v>90</v>
      </c>
      <c r="G16" s="538"/>
      <c r="H16" s="56">
        <v>17.25</v>
      </c>
      <c r="I16" s="57">
        <v>14.98</v>
      </c>
      <c r="J16" s="58">
        <v>7.87</v>
      </c>
      <c r="K16" s="525">
        <v>235.78</v>
      </c>
    </row>
    <row r="17" spans="1:11" s="16" customFormat="1" ht="33.75" customHeight="1" x14ac:dyDescent="0.25">
      <c r="A17" s="613"/>
      <c r="B17" s="183" t="s">
        <v>75</v>
      </c>
      <c r="C17" s="575">
        <v>126</v>
      </c>
      <c r="D17" s="508" t="s">
        <v>9</v>
      </c>
      <c r="E17" s="589" t="s">
        <v>160</v>
      </c>
      <c r="F17" s="672">
        <v>90</v>
      </c>
      <c r="G17" s="536"/>
      <c r="H17" s="855">
        <v>18.489999999999998</v>
      </c>
      <c r="I17" s="61">
        <v>18.54</v>
      </c>
      <c r="J17" s="108">
        <v>3.59</v>
      </c>
      <c r="K17" s="567">
        <v>256</v>
      </c>
    </row>
    <row r="18" spans="1:11" s="16" customFormat="1" ht="33.75" customHeight="1" x14ac:dyDescent="0.25">
      <c r="A18" s="89"/>
      <c r="B18" s="674"/>
      <c r="C18" s="144">
        <v>54</v>
      </c>
      <c r="D18" s="179" t="s">
        <v>63</v>
      </c>
      <c r="E18" s="148" t="s">
        <v>42</v>
      </c>
      <c r="F18" s="126">
        <v>150</v>
      </c>
      <c r="G18" s="130"/>
      <c r="H18" s="19">
        <v>7.26</v>
      </c>
      <c r="I18" s="20">
        <v>4.96</v>
      </c>
      <c r="J18" s="43">
        <v>31.76</v>
      </c>
      <c r="K18" s="285">
        <v>198.84</v>
      </c>
    </row>
    <row r="19" spans="1:11" s="16" customFormat="1" ht="43.5" customHeight="1" x14ac:dyDescent="0.25">
      <c r="A19" s="89"/>
      <c r="B19" s="674"/>
      <c r="C19" s="145">
        <v>107</v>
      </c>
      <c r="D19" s="691" t="s">
        <v>17</v>
      </c>
      <c r="E19" s="630" t="s">
        <v>136</v>
      </c>
      <c r="F19" s="692">
        <v>200</v>
      </c>
      <c r="G19" s="631"/>
      <c r="H19" s="17">
        <v>0.2</v>
      </c>
      <c r="I19" s="15">
        <v>0</v>
      </c>
      <c r="J19" s="38">
        <v>24</v>
      </c>
      <c r="K19" s="616">
        <v>100</v>
      </c>
    </row>
    <row r="20" spans="1:11" s="16" customFormat="1" ht="33.75" customHeight="1" x14ac:dyDescent="0.25">
      <c r="A20" s="83"/>
      <c r="B20" s="647"/>
      <c r="C20" s="146">
        <v>119</v>
      </c>
      <c r="D20" s="179" t="s">
        <v>13</v>
      </c>
      <c r="E20" s="148" t="s">
        <v>54</v>
      </c>
      <c r="F20" s="279">
        <v>20</v>
      </c>
      <c r="G20" s="184"/>
      <c r="H20" s="17">
        <v>1.52</v>
      </c>
      <c r="I20" s="15">
        <v>0.16</v>
      </c>
      <c r="J20" s="38">
        <v>9.84</v>
      </c>
      <c r="K20" s="616">
        <v>47</v>
      </c>
    </row>
    <row r="21" spans="1:11" s="16" customFormat="1" ht="33.75" customHeight="1" x14ac:dyDescent="0.25">
      <c r="A21" s="83"/>
      <c r="B21" s="647"/>
      <c r="C21" s="144">
        <v>120</v>
      </c>
      <c r="D21" s="179" t="s">
        <v>14</v>
      </c>
      <c r="E21" s="148" t="s">
        <v>46</v>
      </c>
      <c r="F21" s="126">
        <v>20</v>
      </c>
      <c r="G21" s="130"/>
      <c r="H21" s="17">
        <v>1.32</v>
      </c>
      <c r="I21" s="15">
        <v>0.24</v>
      </c>
      <c r="J21" s="38">
        <v>8.0399999999999991</v>
      </c>
      <c r="K21" s="617">
        <v>39.6</v>
      </c>
    </row>
    <row r="22" spans="1:11" s="16" customFormat="1" ht="33.75" customHeight="1" x14ac:dyDescent="0.25">
      <c r="A22" s="83"/>
      <c r="B22" s="182" t="s">
        <v>73</v>
      </c>
      <c r="C22" s="779"/>
      <c r="D22" s="720"/>
      <c r="E22" s="299" t="s">
        <v>19</v>
      </c>
      <c r="F22" s="464">
        <f>F14+F15+F16+F18+F19+F20+F21</f>
        <v>740</v>
      </c>
      <c r="G22" s="290"/>
      <c r="H22" s="50">
        <f t="shared" ref="H22:K22" si="1">H14+H15+H16+H18+H19+H20+H21</f>
        <v>37.860000000000007</v>
      </c>
      <c r="I22" s="22">
        <f t="shared" si="1"/>
        <v>30.25</v>
      </c>
      <c r="J22" s="59">
        <f t="shared" si="1"/>
        <v>101.16</v>
      </c>
      <c r="K22" s="472">
        <f t="shared" si="1"/>
        <v>831.0200000000001</v>
      </c>
    </row>
    <row r="23" spans="1:11" s="16" customFormat="1" ht="33.75" customHeight="1" x14ac:dyDescent="0.25">
      <c r="A23" s="83"/>
      <c r="B23" s="183" t="s">
        <v>75</v>
      </c>
      <c r="C23" s="780"/>
      <c r="D23" s="721"/>
      <c r="E23" s="300" t="s">
        <v>19</v>
      </c>
      <c r="F23" s="474">
        <f>F14+F15+F17+F19+F18+F20+F21</f>
        <v>740</v>
      </c>
      <c r="G23" s="289"/>
      <c r="H23" s="561">
        <f t="shared" ref="H23:K23" si="2">H14+H15+H17+H19+H18+H20+H21</f>
        <v>39.1</v>
      </c>
      <c r="I23" s="52">
        <f t="shared" si="2"/>
        <v>33.809999999999995</v>
      </c>
      <c r="J23" s="71">
        <f t="shared" si="2"/>
        <v>96.88</v>
      </c>
      <c r="K23" s="473">
        <f t="shared" si="2"/>
        <v>851.24</v>
      </c>
    </row>
    <row r="24" spans="1:11" s="16" customFormat="1" ht="33.75" customHeight="1" x14ac:dyDescent="0.25">
      <c r="A24" s="83"/>
      <c r="B24" s="182" t="s">
        <v>73</v>
      </c>
      <c r="C24" s="781"/>
      <c r="D24" s="694"/>
      <c r="E24" s="550" t="s">
        <v>20</v>
      </c>
      <c r="F24" s="427"/>
      <c r="G24" s="426"/>
      <c r="H24" s="50"/>
      <c r="I24" s="22"/>
      <c r="J24" s="59"/>
      <c r="K24" s="514">
        <f>K22/23.5</f>
        <v>35.362553191489368</v>
      </c>
    </row>
    <row r="25" spans="1:11" s="16" customFormat="1" ht="33.75" customHeight="1" thickBot="1" x14ac:dyDescent="0.3">
      <c r="A25" s="360"/>
      <c r="B25" s="185" t="s">
        <v>75</v>
      </c>
      <c r="C25" s="782"/>
      <c r="D25" s="695"/>
      <c r="E25" s="551" t="s">
        <v>20</v>
      </c>
      <c r="F25" s="695"/>
      <c r="G25" s="677"/>
      <c r="H25" s="945"/>
      <c r="I25" s="699"/>
      <c r="J25" s="700"/>
      <c r="K25" s="515">
        <f>K23/23.5</f>
        <v>36.222978723404253</v>
      </c>
    </row>
    <row r="26" spans="1:11" x14ac:dyDescent="0.25">
      <c r="A26" s="2"/>
      <c r="C26" s="4"/>
      <c r="D26" s="2"/>
      <c r="E26" s="2"/>
      <c r="F26" s="2"/>
      <c r="G26" s="2"/>
      <c r="H26" s="10"/>
      <c r="I26" s="9"/>
      <c r="J26" s="2"/>
      <c r="K26" s="12"/>
    </row>
    <row r="27" spans="1:11" ht="18.75" x14ac:dyDescent="0.25">
      <c r="A27" s="382"/>
      <c r="B27" s="382"/>
      <c r="C27" s="275"/>
      <c r="D27" s="214"/>
      <c r="E27" s="25"/>
      <c r="F27" s="26"/>
      <c r="G27" s="26"/>
      <c r="H27" s="9"/>
      <c r="I27" s="11"/>
      <c r="J27" s="11"/>
    </row>
    <row r="28" spans="1:11" ht="18.75" x14ac:dyDescent="0.25">
      <c r="A28" s="632" t="s">
        <v>65</v>
      </c>
      <c r="B28" s="829"/>
      <c r="C28" s="633"/>
      <c r="D28" s="634"/>
      <c r="E28" s="25"/>
      <c r="F28" s="26"/>
      <c r="G28" s="26"/>
      <c r="H28" s="11"/>
      <c r="I28" s="11"/>
      <c r="J28" s="11"/>
    </row>
    <row r="29" spans="1:11" ht="18.75" x14ac:dyDescent="0.25">
      <c r="A29" s="635" t="s">
        <v>66</v>
      </c>
      <c r="B29" s="830"/>
      <c r="C29" s="636"/>
      <c r="D29" s="636"/>
      <c r="E29" s="25"/>
      <c r="F29" s="26"/>
      <c r="G29" s="26"/>
      <c r="H29" s="11"/>
      <c r="I29" s="11"/>
      <c r="J29" s="11"/>
    </row>
    <row r="30" spans="1:11" ht="18.75" x14ac:dyDescent="0.25">
      <c r="D30" s="11"/>
      <c r="E30" s="25"/>
      <c r="F30" s="26"/>
      <c r="G30" s="26"/>
      <c r="H30" s="11"/>
      <c r="I30" s="11"/>
      <c r="J30" s="11"/>
    </row>
    <row r="32" spans="1:11" x14ac:dyDescent="0.25">
      <c r="D32" s="11"/>
      <c r="E32" s="11"/>
      <c r="F32" s="11"/>
      <c r="G32" s="11"/>
      <c r="H32" s="11"/>
      <c r="I32" s="11"/>
      <c r="J32" s="11"/>
    </row>
    <row r="33" spans="4:10" x14ac:dyDescent="0.25">
      <c r="D33" s="11"/>
      <c r="E33" s="11"/>
      <c r="F33" s="11"/>
      <c r="G33" s="11"/>
      <c r="H33" s="11"/>
      <c r="I33" s="11"/>
      <c r="J33" s="11"/>
    </row>
    <row r="34" spans="4:10" x14ac:dyDescent="0.25">
      <c r="D34" s="11"/>
      <c r="E34" s="11"/>
      <c r="F34" s="11"/>
      <c r="G34" s="11"/>
      <c r="H34" s="11"/>
      <c r="I34" s="11"/>
      <c r="J34" s="11"/>
    </row>
    <row r="35" spans="4:10" x14ac:dyDescent="0.25">
      <c r="D35" s="11"/>
      <c r="E35" s="11"/>
      <c r="F35" s="11"/>
      <c r="G35" s="11"/>
      <c r="H35" s="11"/>
      <c r="I35" s="11"/>
      <c r="J35" s="11"/>
    </row>
    <row r="36" spans="4:10" x14ac:dyDescent="0.25">
      <c r="D36" s="11"/>
      <c r="E36" s="11"/>
      <c r="F36" s="11"/>
      <c r="G36" s="11"/>
      <c r="H36" s="11"/>
      <c r="I36" s="11"/>
      <c r="J36" s="11"/>
    </row>
    <row r="37" spans="4:10" x14ac:dyDescent="0.25">
      <c r="D37" s="11"/>
      <c r="E37" s="11"/>
      <c r="F37" s="11"/>
      <c r="G37" s="11"/>
      <c r="H37" s="11"/>
      <c r="I37" s="11"/>
      <c r="J37" s="11"/>
    </row>
    <row r="38" spans="4:10" x14ac:dyDescent="0.25">
      <c r="D38" s="11"/>
      <c r="E38" s="11"/>
      <c r="F38" s="11"/>
      <c r="G38" s="11"/>
      <c r="H38" s="11"/>
      <c r="I38" s="11"/>
      <c r="J38" s="11"/>
    </row>
  </sheetData>
  <mergeCells count="3">
    <mergeCell ref="F4:F5"/>
    <mergeCell ref="G4:G5"/>
    <mergeCell ref="F2:J2"/>
  </mergeCells>
  <pageMargins left="0.7" right="0.7" top="0.75" bottom="0.75" header="0.3" footer="0.3"/>
  <pageSetup paperSize="9" scale="44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K37"/>
  <sheetViews>
    <sheetView zoomScale="70" zoomScaleNormal="70" workbookViewId="0">
      <selection activeCell="G10" sqref="G10"/>
    </sheetView>
  </sheetViews>
  <sheetFormatPr defaultRowHeight="15" x14ac:dyDescent="0.25"/>
  <cols>
    <col min="1" max="1" width="20.140625" customWidth="1"/>
    <col min="2" max="2" width="13.140625" style="820" customWidth="1"/>
    <col min="3" max="3" width="15.7109375" style="5" customWidth="1"/>
    <col min="4" max="4" width="20.85546875" customWidth="1"/>
    <col min="5" max="5" width="54.28515625" customWidth="1"/>
    <col min="6" max="7" width="16.28515625" customWidth="1"/>
    <col min="9" max="9" width="11.28515625" customWidth="1"/>
    <col min="10" max="10" width="12.85546875" customWidth="1"/>
    <col min="11" max="11" width="20.7109375" customWidth="1"/>
  </cols>
  <sheetData>
    <row r="2" spans="1:11" ht="23.25" x14ac:dyDescent="0.35">
      <c r="A2" s="6" t="s">
        <v>202</v>
      </c>
      <c r="B2" s="5"/>
      <c r="C2" s="941"/>
      <c r="D2" s="6"/>
      <c r="E2" s="6"/>
      <c r="F2" s="1008">
        <v>45022</v>
      </c>
      <c r="G2" s="1008"/>
      <c r="H2" s="1008"/>
      <c r="I2" s="1009"/>
      <c r="J2" s="1009"/>
      <c r="K2" s="8"/>
    </row>
    <row r="3" spans="1:11" ht="15.75" thickBot="1" x14ac:dyDescent="0.3">
      <c r="A3" s="1"/>
      <c r="C3" s="3"/>
      <c r="D3" s="1"/>
      <c r="E3" s="1"/>
      <c r="F3" s="1"/>
      <c r="G3" s="1"/>
      <c r="H3" s="1"/>
      <c r="I3" s="1"/>
      <c r="J3" s="1"/>
      <c r="K3" s="1"/>
    </row>
    <row r="4" spans="1:11" s="16" customFormat="1" ht="21.75" customHeight="1" thickBot="1" x14ac:dyDescent="0.3">
      <c r="A4" s="64"/>
      <c r="B4" s="826"/>
      <c r="C4" s="638" t="s">
        <v>38</v>
      </c>
      <c r="D4" s="251"/>
      <c r="E4" s="702"/>
      <c r="F4" s="638"/>
      <c r="G4" s="1001" t="s">
        <v>203</v>
      </c>
      <c r="H4" s="784" t="s">
        <v>21</v>
      </c>
      <c r="I4" s="785"/>
      <c r="J4" s="786"/>
      <c r="K4" s="703" t="s">
        <v>22</v>
      </c>
    </row>
    <row r="5" spans="1:11" s="16" customFormat="1" ht="16.5" thickBot="1" x14ac:dyDescent="0.3">
      <c r="A5" s="65" t="s">
        <v>0</v>
      </c>
      <c r="B5" s="827"/>
      <c r="C5" s="96" t="s">
        <v>39</v>
      </c>
      <c r="D5" s="684" t="s">
        <v>40</v>
      </c>
      <c r="E5" s="102" t="s">
        <v>37</v>
      </c>
      <c r="F5" s="96" t="s">
        <v>25</v>
      </c>
      <c r="G5" s="1002"/>
      <c r="H5" s="124" t="s">
        <v>26</v>
      </c>
      <c r="I5" s="484" t="s">
        <v>27</v>
      </c>
      <c r="J5" s="96" t="s">
        <v>28</v>
      </c>
      <c r="K5" s="715" t="s">
        <v>29</v>
      </c>
    </row>
    <row r="6" spans="1:11" s="16" customFormat="1" ht="26.45" customHeight="1" x14ac:dyDescent="0.25">
      <c r="A6" s="74" t="s">
        <v>5</v>
      </c>
      <c r="B6" s="135"/>
      <c r="C6" s="153">
        <v>25</v>
      </c>
      <c r="D6" s="269" t="s">
        <v>18</v>
      </c>
      <c r="E6" s="343" t="s">
        <v>116</v>
      </c>
      <c r="F6" s="361">
        <v>150</v>
      </c>
      <c r="G6" s="951">
        <v>30</v>
      </c>
      <c r="H6" s="44">
        <v>0.6</v>
      </c>
      <c r="I6" s="34">
        <v>0.45</v>
      </c>
      <c r="J6" s="45">
        <v>15.45</v>
      </c>
      <c r="K6" s="193">
        <v>70.5</v>
      </c>
    </row>
    <row r="7" spans="1:11" s="33" customFormat="1" ht="26.25" customHeight="1" x14ac:dyDescent="0.25">
      <c r="A7" s="87"/>
      <c r="B7" s="131"/>
      <c r="C7" s="131">
        <v>67</v>
      </c>
      <c r="D7" s="149" t="s">
        <v>61</v>
      </c>
      <c r="E7" s="211" t="s">
        <v>174</v>
      </c>
      <c r="F7" s="168">
        <v>150</v>
      </c>
      <c r="G7" s="131">
        <v>37.47</v>
      </c>
      <c r="H7" s="19">
        <v>18.86</v>
      </c>
      <c r="I7" s="20">
        <v>20.22</v>
      </c>
      <c r="J7" s="21">
        <v>2.79</v>
      </c>
      <c r="K7" s="194">
        <v>270.32</v>
      </c>
    </row>
    <row r="8" spans="1:11" s="33" customFormat="1" ht="28.5" customHeight="1" x14ac:dyDescent="0.25">
      <c r="A8" s="87"/>
      <c r="B8" s="131"/>
      <c r="C8" s="130">
        <v>115</v>
      </c>
      <c r="D8" s="148" t="s">
        <v>45</v>
      </c>
      <c r="E8" s="179" t="s">
        <v>44</v>
      </c>
      <c r="F8" s="947">
        <v>200</v>
      </c>
      <c r="G8" s="267">
        <v>22.74</v>
      </c>
      <c r="H8" s="19">
        <v>6.64</v>
      </c>
      <c r="I8" s="20">
        <v>5.15</v>
      </c>
      <c r="J8" s="21">
        <v>16.809999999999999</v>
      </c>
      <c r="K8" s="194">
        <v>141.19</v>
      </c>
    </row>
    <row r="9" spans="1:11" s="33" customFormat="1" ht="30.75" x14ac:dyDescent="0.25">
      <c r="A9" s="87"/>
      <c r="B9" s="131"/>
      <c r="C9" s="132">
        <v>121</v>
      </c>
      <c r="D9" s="218" t="s">
        <v>50</v>
      </c>
      <c r="E9" s="174" t="s">
        <v>50</v>
      </c>
      <c r="F9" s="597">
        <v>30</v>
      </c>
      <c r="G9" s="184">
        <v>3.6</v>
      </c>
      <c r="H9" s="17">
        <v>2.25</v>
      </c>
      <c r="I9" s="15">
        <v>0.87</v>
      </c>
      <c r="J9" s="18">
        <v>14.94</v>
      </c>
      <c r="K9" s="191">
        <v>78.599999999999994</v>
      </c>
    </row>
    <row r="10" spans="1:11" s="33" customFormat="1" ht="23.25" customHeight="1" x14ac:dyDescent="0.25">
      <c r="A10" s="87"/>
      <c r="B10" s="131"/>
      <c r="C10" s="131"/>
      <c r="D10" s="149"/>
      <c r="E10" s="292" t="s">
        <v>19</v>
      </c>
      <c r="F10" s="268">
        <f>SUM(F6:F9)</f>
        <v>530</v>
      </c>
      <c r="G10" s="939">
        <f t="shared" ref="G10:K10" si="0">SUM(G6:G9)</f>
        <v>93.809999999999988</v>
      </c>
      <c r="H10" s="939">
        <f t="shared" si="0"/>
        <v>28.35</v>
      </c>
      <c r="I10" s="32">
        <f t="shared" si="0"/>
        <v>26.69</v>
      </c>
      <c r="J10" s="264">
        <f t="shared" si="0"/>
        <v>49.989999999999995</v>
      </c>
      <c r="K10" s="392">
        <f t="shared" si="0"/>
        <v>560.61</v>
      </c>
    </row>
    <row r="11" spans="1:11" s="33" customFormat="1" ht="23.25" customHeight="1" thickBot="1" x14ac:dyDescent="0.3">
      <c r="A11" s="87"/>
      <c r="B11" s="131"/>
      <c r="C11" s="136"/>
      <c r="D11" s="389"/>
      <c r="E11" s="722" t="s">
        <v>20</v>
      </c>
      <c r="F11" s="170"/>
      <c r="G11" s="136"/>
      <c r="H11" s="948"/>
      <c r="I11" s="92"/>
      <c r="J11" s="188"/>
      <c r="K11" s="196">
        <f>K10/23.5</f>
        <v>23.855744680851064</v>
      </c>
    </row>
    <row r="12" spans="1:11" s="16" customFormat="1" ht="33.75" customHeight="1" x14ac:dyDescent="0.25">
      <c r="A12" s="401" t="s">
        <v>6</v>
      </c>
      <c r="B12" s="295"/>
      <c r="C12" s="135">
        <v>24</v>
      </c>
      <c r="D12" s="723" t="s">
        <v>18</v>
      </c>
      <c r="E12" s="390" t="s">
        <v>116</v>
      </c>
      <c r="F12" s="522">
        <v>150</v>
      </c>
      <c r="G12" s="135"/>
      <c r="H12" s="35">
        <v>0.6</v>
      </c>
      <c r="I12" s="36">
        <v>0.6</v>
      </c>
      <c r="J12" s="37">
        <v>14.7</v>
      </c>
      <c r="K12" s="511">
        <v>70.5</v>
      </c>
    </row>
    <row r="13" spans="1:11" s="16" customFormat="1" ht="33.75" customHeight="1" x14ac:dyDescent="0.25">
      <c r="A13" s="81"/>
      <c r="B13" s="126"/>
      <c r="C13" s="132">
        <v>31</v>
      </c>
      <c r="D13" s="724" t="s">
        <v>8</v>
      </c>
      <c r="E13" s="630" t="s">
        <v>77</v>
      </c>
      <c r="F13" s="739">
        <v>200</v>
      </c>
      <c r="G13" s="631"/>
      <c r="H13" s="72">
        <v>5.74</v>
      </c>
      <c r="I13" s="13">
        <v>8.7799999999999994</v>
      </c>
      <c r="J13" s="40">
        <v>8.74</v>
      </c>
      <c r="K13" s="286">
        <v>138.04</v>
      </c>
    </row>
    <row r="14" spans="1:11" s="16" customFormat="1" ht="33.75" customHeight="1" x14ac:dyDescent="0.25">
      <c r="A14" s="89"/>
      <c r="B14" s="164" t="s">
        <v>73</v>
      </c>
      <c r="C14" s="182">
        <v>78</v>
      </c>
      <c r="D14" s="725" t="s">
        <v>9</v>
      </c>
      <c r="E14" s="364" t="s">
        <v>194</v>
      </c>
      <c r="F14" s="626">
        <v>90</v>
      </c>
      <c r="G14" s="538"/>
      <c r="H14" s="949">
        <v>14.8</v>
      </c>
      <c r="I14" s="51">
        <v>13.02</v>
      </c>
      <c r="J14" s="69">
        <v>12.17</v>
      </c>
      <c r="K14" s="512">
        <v>226.36</v>
      </c>
    </row>
    <row r="15" spans="1:11" s="16" customFormat="1" ht="33.75" customHeight="1" x14ac:dyDescent="0.25">
      <c r="A15" s="89"/>
      <c r="B15" s="165" t="s">
        <v>75</v>
      </c>
      <c r="C15" s="183">
        <v>148</v>
      </c>
      <c r="D15" s="726" t="s">
        <v>9</v>
      </c>
      <c r="E15" s="298" t="s">
        <v>110</v>
      </c>
      <c r="F15" s="545">
        <v>90</v>
      </c>
      <c r="G15" s="536"/>
      <c r="H15" s="950">
        <v>19.52</v>
      </c>
      <c r="I15" s="75">
        <v>10.17</v>
      </c>
      <c r="J15" s="409">
        <v>5.89</v>
      </c>
      <c r="K15" s="513">
        <v>193.12</v>
      </c>
    </row>
    <row r="16" spans="1:11" s="16" customFormat="1" ht="51" customHeight="1" x14ac:dyDescent="0.25">
      <c r="A16" s="89"/>
      <c r="B16" s="164" t="s">
        <v>73</v>
      </c>
      <c r="C16" s="182">
        <v>312</v>
      </c>
      <c r="D16" s="725" t="s">
        <v>63</v>
      </c>
      <c r="E16" s="364" t="s">
        <v>169</v>
      </c>
      <c r="F16" s="164">
        <v>150</v>
      </c>
      <c r="G16" s="182"/>
      <c r="H16" s="580">
        <v>3.55</v>
      </c>
      <c r="I16" s="416">
        <v>7.16</v>
      </c>
      <c r="J16" s="475">
        <v>17.64</v>
      </c>
      <c r="K16" s="373">
        <v>150.44999999999999</v>
      </c>
    </row>
    <row r="17" spans="1:11" s="16" customFormat="1" ht="51" customHeight="1" x14ac:dyDescent="0.25">
      <c r="A17" s="89"/>
      <c r="B17" s="165" t="s">
        <v>75</v>
      </c>
      <c r="C17" s="183">
        <v>22</v>
      </c>
      <c r="D17" s="508" t="s">
        <v>63</v>
      </c>
      <c r="E17" s="298" t="s">
        <v>155</v>
      </c>
      <c r="F17" s="165">
        <v>150</v>
      </c>
      <c r="G17" s="183"/>
      <c r="H17" s="241">
        <v>2.41</v>
      </c>
      <c r="I17" s="53">
        <v>7.02</v>
      </c>
      <c r="J17" s="54">
        <v>14.18</v>
      </c>
      <c r="K17" s="242">
        <v>130.79</v>
      </c>
    </row>
    <row r="18" spans="1:11" s="16" customFormat="1" ht="43.5" customHeight="1" x14ac:dyDescent="0.25">
      <c r="A18" s="89"/>
      <c r="B18" s="98"/>
      <c r="C18" s="130">
        <v>114</v>
      </c>
      <c r="D18" s="179" t="s">
        <v>45</v>
      </c>
      <c r="E18" s="218" t="s">
        <v>51</v>
      </c>
      <c r="F18" s="279">
        <v>200</v>
      </c>
      <c r="G18" s="184"/>
      <c r="H18" s="17">
        <v>0</v>
      </c>
      <c r="I18" s="15">
        <v>0</v>
      </c>
      <c r="J18" s="38">
        <v>7.27</v>
      </c>
      <c r="K18" s="257">
        <v>28.73</v>
      </c>
    </row>
    <row r="19" spans="1:11" s="16" customFormat="1" ht="33.75" customHeight="1" x14ac:dyDescent="0.25">
      <c r="A19" s="89"/>
      <c r="B19" s="98"/>
      <c r="C19" s="212">
        <v>119</v>
      </c>
      <c r="D19" s="621" t="s">
        <v>13</v>
      </c>
      <c r="E19" s="149" t="s">
        <v>54</v>
      </c>
      <c r="F19" s="168">
        <v>45</v>
      </c>
      <c r="G19" s="131"/>
      <c r="H19" s="19">
        <v>3.42</v>
      </c>
      <c r="I19" s="20">
        <v>0.36</v>
      </c>
      <c r="J19" s="43">
        <v>22.14</v>
      </c>
      <c r="K19" s="285">
        <v>105.75</v>
      </c>
    </row>
    <row r="20" spans="1:11" s="16" customFormat="1" ht="33.75" customHeight="1" x14ac:dyDescent="0.25">
      <c r="A20" s="89"/>
      <c r="B20" s="98"/>
      <c r="C20" s="131">
        <v>120</v>
      </c>
      <c r="D20" s="621" t="s">
        <v>14</v>
      </c>
      <c r="E20" s="149" t="s">
        <v>46</v>
      </c>
      <c r="F20" s="168">
        <v>25</v>
      </c>
      <c r="G20" s="131"/>
      <c r="H20" s="19">
        <v>1.65</v>
      </c>
      <c r="I20" s="20">
        <v>0.3</v>
      </c>
      <c r="J20" s="43">
        <v>10.050000000000001</v>
      </c>
      <c r="K20" s="285">
        <v>49.5</v>
      </c>
    </row>
    <row r="21" spans="1:11" s="16" customFormat="1" ht="33.75" customHeight="1" x14ac:dyDescent="0.25">
      <c r="A21" s="89"/>
      <c r="B21" s="164" t="s">
        <v>73</v>
      </c>
      <c r="C21" s="359"/>
      <c r="D21" s="727"/>
      <c r="E21" s="299" t="s">
        <v>19</v>
      </c>
      <c r="F21" s="472">
        <f>F12+F13+F14+F16+F18+F19+F20</f>
        <v>860</v>
      </c>
      <c r="G21" s="290"/>
      <c r="H21" s="50">
        <f>H12+H13+H14+H16+H18+H19+H20</f>
        <v>29.759999999999998</v>
      </c>
      <c r="I21" s="22">
        <f t="shared" ref="I21:K21" si="1">I12+I13+I14+I16+I18+I19+I20</f>
        <v>30.22</v>
      </c>
      <c r="J21" s="59">
        <f t="shared" si="1"/>
        <v>92.71</v>
      </c>
      <c r="K21" s="472">
        <f t="shared" si="1"/>
        <v>769.32999999999993</v>
      </c>
    </row>
    <row r="22" spans="1:11" s="16" customFormat="1" ht="33.75" customHeight="1" x14ac:dyDescent="0.25">
      <c r="A22" s="89"/>
      <c r="B22" s="506" t="s">
        <v>75</v>
      </c>
      <c r="C22" s="618"/>
      <c r="D22" s="728"/>
      <c r="E22" s="300" t="s">
        <v>19</v>
      </c>
      <c r="F22" s="473">
        <f>F12+F13+F15+F16+F18+F19+F20</f>
        <v>860</v>
      </c>
      <c r="G22" s="289"/>
      <c r="H22" s="561">
        <f>H12+H13+H15+H17+H18+H19+H20</f>
        <v>33.339999999999996</v>
      </c>
      <c r="I22" s="52">
        <f t="shared" ref="I22:K22" si="2">I12+I13+I15+I17+I18+I19+I20</f>
        <v>27.229999999999997</v>
      </c>
      <c r="J22" s="71">
        <f t="shared" si="2"/>
        <v>82.97</v>
      </c>
      <c r="K22" s="473">
        <f t="shared" si="2"/>
        <v>716.43</v>
      </c>
    </row>
    <row r="23" spans="1:11" s="16" customFormat="1" ht="33.75" customHeight="1" x14ac:dyDescent="0.25">
      <c r="A23" s="89"/>
      <c r="B23" s="493" t="s">
        <v>73</v>
      </c>
      <c r="C23" s="363"/>
      <c r="D23" s="729"/>
      <c r="E23" s="299" t="s">
        <v>20</v>
      </c>
      <c r="F23" s="524"/>
      <c r="G23" s="426"/>
      <c r="H23" s="50"/>
      <c r="I23" s="22"/>
      <c r="J23" s="59"/>
      <c r="K23" s="514">
        <f>K21/23.5</f>
        <v>32.737446808510633</v>
      </c>
    </row>
    <row r="24" spans="1:11" s="16" customFormat="1" ht="33.75" customHeight="1" thickBot="1" x14ac:dyDescent="0.3">
      <c r="A24" s="114"/>
      <c r="B24" s="166" t="s">
        <v>75</v>
      </c>
      <c r="C24" s="530"/>
      <c r="D24" s="696"/>
      <c r="E24" s="763" t="s">
        <v>20</v>
      </c>
      <c r="F24" s="521"/>
      <c r="G24" s="185"/>
      <c r="H24" s="487"/>
      <c r="I24" s="432"/>
      <c r="J24" s="433"/>
      <c r="K24" s="515">
        <f>K22/23.5</f>
        <v>30.486382978723402</v>
      </c>
    </row>
    <row r="25" spans="1:11" x14ac:dyDescent="0.25">
      <c r="A25" s="2"/>
      <c r="C25" s="4"/>
      <c r="D25" s="2"/>
      <c r="E25" s="2"/>
      <c r="F25" s="2"/>
      <c r="G25" s="2"/>
      <c r="H25" s="10"/>
      <c r="I25" s="9"/>
      <c r="J25" s="2"/>
      <c r="K25" s="12"/>
    </row>
    <row r="26" spans="1:11" ht="18.75" x14ac:dyDescent="0.25">
      <c r="A26" s="382"/>
      <c r="B26" s="834"/>
      <c r="C26" s="275"/>
      <c r="D26" s="214"/>
      <c r="E26" s="25"/>
      <c r="F26" s="26"/>
      <c r="G26" s="26"/>
      <c r="H26" s="9"/>
      <c r="I26" s="11"/>
      <c r="J26" s="11"/>
    </row>
    <row r="27" spans="1:11" ht="18.75" x14ac:dyDescent="0.25">
      <c r="A27" s="632" t="s">
        <v>65</v>
      </c>
      <c r="B27" s="825"/>
      <c r="C27" s="633"/>
      <c r="D27" s="633"/>
      <c r="E27" s="25"/>
      <c r="F27" s="26"/>
      <c r="G27" s="26"/>
      <c r="H27" s="11"/>
      <c r="I27" s="11"/>
      <c r="J27" s="11"/>
    </row>
    <row r="28" spans="1:11" ht="18.75" x14ac:dyDescent="0.25">
      <c r="A28" s="635" t="s">
        <v>66</v>
      </c>
      <c r="B28" s="821"/>
      <c r="C28" s="113"/>
      <c r="D28" s="636"/>
      <c r="E28" s="25"/>
      <c r="F28" s="26"/>
      <c r="G28" s="26"/>
      <c r="H28" s="11"/>
      <c r="I28" s="11"/>
      <c r="J28" s="11"/>
    </row>
    <row r="29" spans="1:11" ht="18.75" x14ac:dyDescent="0.25">
      <c r="D29" s="11"/>
      <c r="E29" s="25"/>
      <c r="F29" s="26"/>
      <c r="G29" s="26"/>
      <c r="H29" s="11"/>
      <c r="I29" s="11"/>
      <c r="J29" s="11"/>
    </row>
    <row r="30" spans="1:11" ht="18.75" x14ac:dyDescent="0.25">
      <c r="D30" s="11"/>
      <c r="E30" s="25"/>
      <c r="F30" s="26"/>
      <c r="G30" s="26"/>
      <c r="H30" s="11"/>
      <c r="I30" s="11"/>
      <c r="J30" s="11"/>
    </row>
    <row r="31" spans="1:11" x14ac:dyDescent="0.25">
      <c r="D31" s="11"/>
      <c r="E31" s="11"/>
      <c r="F31" s="11"/>
      <c r="G31" s="11"/>
      <c r="H31" s="11"/>
      <c r="I31" s="11"/>
      <c r="J31" s="11"/>
    </row>
    <row r="32" spans="1:11" x14ac:dyDescent="0.25">
      <c r="D32" s="11"/>
      <c r="E32" s="11"/>
      <c r="F32" s="11"/>
      <c r="G32" s="11"/>
      <c r="H32" s="11"/>
      <c r="I32" s="11"/>
      <c r="J32" s="11"/>
    </row>
    <row r="33" spans="4:10" x14ac:dyDescent="0.25">
      <c r="D33" s="11"/>
      <c r="E33" s="11"/>
      <c r="F33" s="11"/>
      <c r="G33" s="11"/>
      <c r="H33" s="11"/>
      <c r="I33" s="11"/>
      <c r="J33" s="11"/>
    </row>
    <row r="34" spans="4:10" x14ac:dyDescent="0.25">
      <c r="D34" s="11"/>
      <c r="E34" s="11"/>
      <c r="F34" s="11"/>
      <c r="G34" s="11"/>
      <c r="H34" s="11"/>
      <c r="I34" s="11"/>
      <c r="J34" s="11"/>
    </row>
    <row r="35" spans="4:10" x14ac:dyDescent="0.25">
      <c r="D35" s="11"/>
      <c r="E35" s="11"/>
      <c r="F35" s="11"/>
      <c r="G35" s="11"/>
      <c r="H35" s="11"/>
      <c r="I35" s="11"/>
      <c r="J35" s="11"/>
    </row>
    <row r="36" spans="4:10" x14ac:dyDescent="0.25">
      <c r="D36" s="11"/>
      <c r="E36" s="11"/>
      <c r="F36" s="11"/>
      <c r="G36" s="11"/>
      <c r="H36" s="11"/>
      <c r="I36" s="11"/>
      <c r="J36" s="11"/>
    </row>
    <row r="37" spans="4:10" x14ac:dyDescent="0.25">
      <c r="D37" s="11"/>
      <c r="E37" s="11"/>
      <c r="F37" s="11"/>
      <c r="G37" s="11"/>
      <c r="H37" s="11"/>
      <c r="I37" s="11"/>
      <c r="J37" s="11"/>
    </row>
  </sheetData>
  <mergeCells count="2">
    <mergeCell ref="G4:G5"/>
    <mergeCell ref="F2:J2"/>
  </mergeCells>
  <pageMargins left="0.7" right="0.7" top="0.75" bottom="0.75" header="0.3" footer="0.3"/>
  <pageSetup paperSize="9" scale="44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35"/>
  <sheetViews>
    <sheetView zoomScale="80" zoomScaleNormal="80" workbookViewId="0">
      <selection activeCell="G14" sqref="G14"/>
    </sheetView>
  </sheetViews>
  <sheetFormatPr defaultRowHeight="15" x14ac:dyDescent="0.25"/>
  <cols>
    <col min="1" max="1" width="16.85546875" customWidth="1"/>
    <col min="2" max="2" width="16.85546875" style="820" customWidth="1"/>
    <col min="3" max="3" width="15.7109375" style="5" customWidth="1"/>
    <col min="4" max="4" width="20.85546875" customWidth="1"/>
    <col min="5" max="5" width="64.42578125" customWidth="1"/>
    <col min="6" max="7" width="16.28515625" customWidth="1"/>
    <col min="9" max="9" width="11.28515625" customWidth="1"/>
    <col min="10" max="10" width="12.85546875" customWidth="1"/>
    <col min="11" max="11" width="20.7109375" customWidth="1"/>
  </cols>
  <sheetData>
    <row r="1" spans="1:11" x14ac:dyDescent="0.25">
      <c r="E1" s="11"/>
    </row>
    <row r="2" spans="1:11" ht="23.25" x14ac:dyDescent="0.35">
      <c r="A2" s="6" t="s">
        <v>202</v>
      </c>
      <c r="B2" s="5"/>
      <c r="C2" s="942"/>
      <c r="D2" s="6"/>
      <c r="E2" s="6"/>
      <c r="F2" s="1008">
        <v>45023</v>
      </c>
      <c r="G2" s="1008"/>
      <c r="H2" s="1008"/>
      <c r="I2" s="1009"/>
      <c r="J2" s="1009"/>
      <c r="K2" s="8"/>
    </row>
    <row r="3" spans="1:11" ht="15.75" thickBot="1" x14ac:dyDescent="0.3">
      <c r="A3" s="1"/>
      <c r="C3" s="3"/>
      <c r="D3" s="1"/>
      <c r="E3" s="367"/>
      <c r="F3" s="1"/>
      <c r="G3" s="1"/>
      <c r="H3" s="1"/>
      <c r="I3" s="1"/>
      <c r="J3" s="1"/>
      <c r="K3" s="1"/>
    </row>
    <row r="4" spans="1:11" s="16" customFormat="1" ht="21.75" customHeight="1" thickBot="1" x14ac:dyDescent="0.3">
      <c r="A4" s="78"/>
      <c r="B4" s="835"/>
      <c r="C4" s="770" t="s">
        <v>38</v>
      </c>
      <c r="D4" s="251"/>
      <c r="E4" s="702"/>
      <c r="F4" s="768"/>
      <c r="G4" s="1011" t="s">
        <v>203</v>
      </c>
      <c r="H4" s="784" t="s">
        <v>21</v>
      </c>
      <c r="I4" s="785"/>
      <c r="J4" s="786"/>
      <c r="K4" s="703" t="s">
        <v>22</v>
      </c>
    </row>
    <row r="5" spans="1:11" s="16" customFormat="1" ht="16.5" thickBot="1" x14ac:dyDescent="0.3">
      <c r="A5" s="79" t="s">
        <v>0</v>
      </c>
      <c r="B5" s="836"/>
      <c r="C5" s="102" t="s">
        <v>39</v>
      </c>
      <c r="D5" s="684" t="s">
        <v>40</v>
      </c>
      <c r="E5" s="102" t="s">
        <v>37</v>
      </c>
      <c r="F5" s="96" t="s">
        <v>25</v>
      </c>
      <c r="G5" s="1012"/>
      <c r="H5" s="96" t="s">
        <v>26</v>
      </c>
      <c r="I5" s="484" t="s">
        <v>27</v>
      </c>
      <c r="J5" s="96" t="s">
        <v>28</v>
      </c>
      <c r="K5" s="715" t="s">
        <v>29</v>
      </c>
    </row>
    <row r="6" spans="1:11" s="16" customFormat="1" ht="31.5" customHeight="1" x14ac:dyDescent="0.25">
      <c r="A6" s="582"/>
      <c r="B6" s="522"/>
      <c r="C6" s="135">
        <v>13</v>
      </c>
      <c r="D6" s="646" t="s">
        <v>18</v>
      </c>
      <c r="E6" s="390" t="s">
        <v>216</v>
      </c>
      <c r="F6" s="295">
        <v>60</v>
      </c>
      <c r="G6" s="135">
        <v>14.76</v>
      </c>
      <c r="H6" s="35">
        <v>1.2</v>
      </c>
      <c r="I6" s="36">
        <v>5.4</v>
      </c>
      <c r="J6" s="37">
        <v>5.16</v>
      </c>
      <c r="K6" s="193">
        <v>73.2</v>
      </c>
    </row>
    <row r="7" spans="1:11" s="16" customFormat="1" ht="27.75" customHeight="1" x14ac:dyDescent="0.25">
      <c r="A7" s="582"/>
      <c r="B7" s="523" t="s">
        <v>73</v>
      </c>
      <c r="C7" s="182">
        <v>153</v>
      </c>
      <c r="D7" s="670" t="s">
        <v>9</v>
      </c>
      <c r="E7" s="503" t="s">
        <v>184</v>
      </c>
      <c r="F7" s="164">
        <v>90</v>
      </c>
      <c r="G7" s="182"/>
      <c r="H7" s="949">
        <v>12.52</v>
      </c>
      <c r="I7" s="51">
        <v>10</v>
      </c>
      <c r="J7" s="69">
        <v>12.3</v>
      </c>
      <c r="K7" s="247">
        <v>190.38</v>
      </c>
    </row>
    <row r="8" spans="1:11" s="16" customFormat="1" ht="27" customHeight="1" x14ac:dyDescent="0.25">
      <c r="A8" s="582"/>
      <c r="B8" s="186" t="s">
        <v>75</v>
      </c>
      <c r="C8" s="183">
        <v>89</v>
      </c>
      <c r="D8" s="662" t="s">
        <v>9</v>
      </c>
      <c r="E8" s="298" t="s">
        <v>215</v>
      </c>
      <c r="F8" s="672">
        <v>90</v>
      </c>
      <c r="G8" s="536">
        <v>37.340000000000003</v>
      </c>
      <c r="H8" s="241">
        <v>18</v>
      </c>
      <c r="I8" s="53">
        <v>16.5</v>
      </c>
      <c r="J8" s="70">
        <v>2.89</v>
      </c>
      <c r="K8" s="334">
        <v>232.8</v>
      </c>
    </row>
    <row r="9" spans="1:11" s="16" customFormat="1" ht="26.25" customHeight="1" x14ac:dyDescent="0.25">
      <c r="A9" s="582"/>
      <c r="B9" s="169"/>
      <c r="C9" s="131">
        <v>53</v>
      </c>
      <c r="D9" s="691" t="s">
        <v>63</v>
      </c>
      <c r="E9" s="319" t="s">
        <v>59</v>
      </c>
      <c r="F9" s="97">
        <v>150</v>
      </c>
      <c r="G9" s="132">
        <v>11.28</v>
      </c>
      <c r="H9" s="72">
        <v>3.34</v>
      </c>
      <c r="I9" s="13">
        <v>4.91</v>
      </c>
      <c r="J9" s="23">
        <v>33.93</v>
      </c>
      <c r="K9" s="133">
        <v>191.49</v>
      </c>
    </row>
    <row r="10" spans="1:11" s="16" customFormat="1" ht="24" customHeight="1" x14ac:dyDescent="0.25">
      <c r="A10" s="582"/>
      <c r="B10" s="286"/>
      <c r="C10" s="212">
        <v>107</v>
      </c>
      <c r="D10" s="179" t="s">
        <v>17</v>
      </c>
      <c r="E10" s="218" t="s">
        <v>134</v>
      </c>
      <c r="F10" s="126">
        <v>200</v>
      </c>
      <c r="G10" s="130">
        <v>12</v>
      </c>
      <c r="H10" s="17">
        <v>1</v>
      </c>
      <c r="I10" s="15">
        <v>0.2</v>
      </c>
      <c r="J10" s="38">
        <v>20.2</v>
      </c>
      <c r="K10" s="191">
        <v>92</v>
      </c>
    </row>
    <row r="11" spans="1:11" s="16" customFormat="1" ht="23.25" customHeight="1" x14ac:dyDescent="0.25">
      <c r="A11" s="582"/>
      <c r="B11" s="169"/>
      <c r="C11" s="133">
        <v>119</v>
      </c>
      <c r="D11" s="179" t="s">
        <v>13</v>
      </c>
      <c r="E11" s="148" t="s">
        <v>54</v>
      </c>
      <c r="F11" s="279">
        <v>20</v>
      </c>
      <c r="G11" s="184">
        <v>1.88</v>
      </c>
      <c r="H11" s="17">
        <v>1.52</v>
      </c>
      <c r="I11" s="15">
        <v>0.16</v>
      </c>
      <c r="J11" s="38">
        <v>9.84</v>
      </c>
      <c r="K11" s="616">
        <v>47</v>
      </c>
    </row>
    <row r="12" spans="1:11" s="16" customFormat="1" ht="25.5" customHeight="1" x14ac:dyDescent="0.25">
      <c r="A12" s="582"/>
      <c r="B12" s="169"/>
      <c r="C12" s="130">
        <v>120</v>
      </c>
      <c r="D12" s="179" t="s">
        <v>14</v>
      </c>
      <c r="E12" s="148" t="s">
        <v>46</v>
      </c>
      <c r="F12" s="126">
        <v>20</v>
      </c>
      <c r="G12" s="130">
        <v>1.75</v>
      </c>
      <c r="H12" s="17">
        <v>1.32</v>
      </c>
      <c r="I12" s="15">
        <v>0.24</v>
      </c>
      <c r="J12" s="38">
        <v>8.0399999999999991</v>
      </c>
      <c r="K12" s="192">
        <v>39.6</v>
      </c>
    </row>
    <row r="13" spans="1:11" s="16" customFormat="1" ht="26.45" customHeight="1" x14ac:dyDescent="0.25">
      <c r="A13" s="80" t="s">
        <v>5</v>
      </c>
      <c r="B13" s="523" t="s">
        <v>73</v>
      </c>
      <c r="C13" s="373"/>
      <c r="D13" s="670"/>
      <c r="E13" s="299" t="s">
        <v>19</v>
      </c>
      <c r="F13" s="464">
        <f>F6+F7+F9+F10+F11+F12</f>
        <v>540</v>
      </c>
      <c r="G13" s="50">
        <f>G6+G8+G9+G10+G11+G12</f>
        <v>79.009999999999991</v>
      </c>
      <c r="H13" s="50">
        <f t="shared" ref="H13:K13" si="0">H6+H7+H9+H10+H11+H12</f>
        <v>20.9</v>
      </c>
      <c r="I13" s="22">
        <f t="shared" si="0"/>
        <v>20.91</v>
      </c>
      <c r="J13" s="59">
        <f t="shared" si="0"/>
        <v>89.47</v>
      </c>
      <c r="K13" s="290">
        <f t="shared" si="0"/>
        <v>633.66999999999996</v>
      </c>
    </row>
    <row r="14" spans="1:11" s="33" customFormat="1" ht="26.45" customHeight="1" x14ac:dyDescent="0.25">
      <c r="A14" s="81"/>
      <c r="B14" s="186" t="s">
        <v>75</v>
      </c>
      <c r="C14" s="236"/>
      <c r="D14" s="730"/>
      <c r="E14" s="300" t="s">
        <v>19</v>
      </c>
      <c r="F14" s="474">
        <f>F6+F8+F9+F10+F11+F12</f>
        <v>540</v>
      </c>
      <c r="G14" s="289"/>
      <c r="H14" s="952">
        <f t="shared" ref="H14:J14" si="1">H6+H8+H9+H10+H11+H12</f>
        <v>26.38</v>
      </c>
      <c r="I14" s="60">
        <f t="shared" si="1"/>
        <v>27.409999999999997</v>
      </c>
      <c r="J14" s="406">
        <f t="shared" si="1"/>
        <v>80.06</v>
      </c>
      <c r="K14" s="954">
        <f>K6+K8+K9+K10+K11+K12</f>
        <v>676.09</v>
      </c>
    </row>
    <row r="15" spans="1:11" s="33" customFormat="1" ht="40.5" customHeight="1" x14ac:dyDescent="0.25">
      <c r="A15" s="81"/>
      <c r="B15" s="523" t="s">
        <v>73</v>
      </c>
      <c r="C15" s="235"/>
      <c r="D15" s="731"/>
      <c r="E15" s="550" t="s">
        <v>20</v>
      </c>
      <c r="F15" s="405"/>
      <c r="G15" s="363"/>
      <c r="H15" s="953"/>
      <c r="I15" s="106"/>
      <c r="J15" s="107"/>
      <c r="K15" s="407">
        <f>K13/23.5</f>
        <v>26.964680851063829</v>
      </c>
    </row>
    <row r="16" spans="1:11" s="33" customFormat="1" ht="26.25" customHeight="1" thickBot="1" x14ac:dyDescent="0.3">
      <c r="A16" s="81"/>
      <c r="B16" s="521" t="s">
        <v>75</v>
      </c>
      <c r="C16" s="185"/>
      <c r="D16" s="668"/>
      <c r="E16" s="551" t="s">
        <v>20</v>
      </c>
      <c r="F16" s="507"/>
      <c r="G16" s="530"/>
      <c r="H16" s="584"/>
      <c r="I16" s="162"/>
      <c r="J16" s="163"/>
      <c r="K16" s="583">
        <f>K14/23.5</f>
        <v>28.769787234042553</v>
      </c>
    </row>
    <row r="17" spans="1:11" s="16" customFormat="1" ht="33.75" customHeight="1" x14ac:dyDescent="0.25">
      <c r="A17" s="82" t="s">
        <v>6</v>
      </c>
      <c r="B17" s="135"/>
      <c r="C17" s="410">
        <v>28</v>
      </c>
      <c r="D17" s="764" t="s">
        <v>18</v>
      </c>
      <c r="E17" s="411" t="s">
        <v>148</v>
      </c>
      <c r="F17" s="455">
        <v>60</v>
      </c>
      <c r="G17" s="410"/>
      <c r="H17" s="448">
        <v>0.48</v>
      </c>
      <c r="I17" s="378">
        <v>0.6</v>
      </c>
      <c r="J17" s="449">
        <v>1.56</v>
      </c>
      <c r="K17" s="471">
        <v>8.4</v>
      </c>
    </row>
    <row r="18" spans="1:11" s="33" customFormat="1" ht="33.75" customHeight="1" x14ac:dyDescent="0.25">
      <c r="A18" s="81"/>
      <c r="B18" s="131"/>
      <c r="C18" s="98">
        <v>40</v>
      </c>
      <c r="D18" s="765" t="s">
        <v>8</v>
      </c>
      <c r="E18" s="157" t="s">
        <v>103</v>
      </c>
      <c r="F18" s="748">
        <v>200</v>
      </c>
      <c r="G18" s="660"/>
      <c r="H18" s="249">
        <v>5</v>
      </c>
      <c r="I18" s="76">
        <v>7.6</v>
      </c>
      <c r="J18" s="77">
        <v>12.8</v>
      </c>
      <c r="K18" s="212">
        <v>139.80000000000001</v>
      </c>
    </row>
    <row r="19" spans="1:11" s="33" customFormat="1" ht="33.75" customHeight="1" x14ac:dyDescent="0.25">
      <c r="A19" s="89"/>
      <c r="B19" s="131"/>
      <c r="C19" s="98">
        <v>86</v>
      </c>
      <c r="D19" s="568" t="s">
        <v>9</v>
      </c>
      <c r="E19" s="365" t="s">
        <v>79</v>
      </c>
      <c r="F19" s="748">
        <v>240</v>
      </c>
      <c r="G19" s="660"/>
      <c r="H19" s="238">
        <v>20.149999999999999</v>
      </c>
      <c r="I19" s="15">
        <v>19.079999999999998</v>
      </c>
      <c r="J19" s="18">
        <v>24.59</v>
      </c>
      <c r="K19" s="191">
        <v>350.62</v>
      </c>
    </row>
    <row r="20" spans="1:11" s="16" customFormat="1" ht="43.5" customHeight="1" x14ac:dyDescent="0.25">
      <c r="A20" s="83"/>
      <c r="B20" s="130"/>
      <c r="C20" s="97">
        <v>102</v>
      </c>
      <c r="D20" s="663" t="s">
        <v>17</v>
      </c>
      <c r="E20" s="630" t="s">
        <v>80</v>
      </c>
      <c r="F20" s="591">
        <v>200</v>
      </c>
      <c r="G20" s="692"/>
      <c r="H20" s="238">
        <v>0.83</v>
      </c>
      <c r="I20" s="15">
        <v>0.04</v>
      </c>
      <c r="J20" s="38">
        <v>15.16</v>
      </c>
      <c r="K20" s="258">
        <v>64.22</v>
      </c>
    </row>
    <row r="21" spans="1:11" s="16" customFormat="1" ht="33.75" customHeight="1" x14ac:dyDescent="0.25">
      <c r="A21" s="83"/>
      <c r="B21" s="130"/>
      <c r="C21" s="99">
        <v>119</v>
      </c>
      <c r="D21" s="560" t="s">
        <v>13</v>
      </c>
      <c r="E21" s="148" t="s">
        <v>54</v>
      </c>
      <c r="F21" s="131">
        <v>45</v>
      </c>
      <c r="G21" s="168"/>
      <c r="H21" s="272">
        <v>3.42</v>
      </c>
      <c r="I21" s="20">
        <v>0.36</v>
      </c>
      <c r="J21" s="43">
        <v>22.14</v>
      </c>
      <c r="K21" s="285">
        <v>105.75</v>
      </c>
    </row>
    <row r="22" spans="1:11" s="16" customFormat="1" ht="33.75" customHeight="1" x14ac:dyDescent="0.25">
      <c r="A22" s="83"/>
      <c r="B22" s="130"/>
      <c r="C22" s="126">
        <v>120</v>
      </c>
      <c r="D22" s="560" t="s">
        <v>14</v>
      </c>
      <c r="E22" s="148" t="s">
        <v>46</v>
      </c>
      <c r="F22" s="131">
        <v>25</v>
      </c>
      <c r="G22" s="168"/>
      <c r="H22" s="272">
        <v>1.65</v>
      </c>
      <c r="I22" s="20">
        <v>0.3</v>
      </c>
      <c r="J22" s="43">
        <v>10.050000000000001</v>
      </c>
      <c r="K22" s="285">
        <v>49.5</v>
      </c>
    </row>
    <row r="23" spans="1:11" s="33" customFormat="1" ht="33.75" customHeight="1" x14ac:dyDescent="0.25">
      <c r="A23" s="89"/>
      <c r="B23" s="131"/>
      <c r="C23" s="98"/>
      <c r="D23" s="568"/>
      <c r="E23" s="301" t="s">
        <v>19</v>
      </c>
      <c r="F23" s="397">
        <f>SUM(F17:F22)</f>
        <v>770</v>
      </c>
      <c r="G23" s="375"/>
      <c r="H23" s="272">
        <f>H17+H18+H19+H20+H21+H22</f>
        <v>31.529999999999994</v>
      </c>
      <c r="I23" s="20">
        <f t="shared" ref="I23:J23" si="2">I17+I18+I19+I20+I21+I22</f>
        <v>27.979999999999997</v>
      </c>
      <c r="J23" s="21">
        <f t="shared" si="2"/>
        <v>86.3</v>
      </c>
      <c r="K23" s="224">
        <f>K17+K18+K19+K20+K21+K22</f>
        <v>718.29000000000008</v>
      </c>
    </row>
    <row r="24" spans="1:11" s="33" customFormat="1" ht="33.75" customHeight="1" thickBot="1" x14ac:dyDescent="0.3">
      <c r="A24" s="114"/>
      <c r="B24" s="134"/>
      <c r="C24" s="260"/>
      <c r="D24" s="766"/>
      <c r="E24" s="344" t="s">
        <v>20</v>
      </c>
      <c r="F24" s="265"/>
      <c r="G24" s="207"/>
      <c r="H24" s="203"/>
      <c r="I24" s="48"/>
      <c r="J24" s="125"/>
      <c r="K24" s="369">
        <f>K23/23.5</f>
        <v>30.565531914893619</v>
      </c>
    </row>
    <row r="25" spans="1:11" x14ac:dyDescent="0.25">
      <c r="A25" s="2"/>
      <c r="C25" s="4"/>
      <c r="D25" s="2"/>
      <c r="E25" s="9"/>
      <c r="F25" s="2"/>
      <c r="G25" s="2"/>
      <c r="H25" s="10"/>
      <c r="I25" s="9"/>
      <c r="J25" s="2"/>
      <c r="K25" s="12"/>
    </row>
    <row r="26" spans="1:11" ht="18.75" x14ac:dyDescent="0.25">
      <c r="D26" s="11"/>
      <c r="E26" s="25"/>
      <c r="F26" s="26"/>
      <c r="G26" s="26"/>
      <c r="H26" s="11"/>
      <c r="I26" s="11"/>
      <c r="J26" s="11"/>
    </row>
    <row r="27" spans="1:11" ht="18.75" x14ac:dyDescent="0.25">
      <c r="D27" s="11"/>
      <c r="E27" s="25"/>
      <c r="F27" s="26"/>
      <c r="G27" s="26"/>
      <c r="H27" s="11"/>
      <c r="I27" s="11"/>
      <c r="J27" s="11"/>
    </row>
    <row r="28" spans="1:11" ht="18.75" x14ac:dyDescent="0.25">
      <c r="A28" s="632" t="s">
        <v>65</v>
      </c>
      <c r="B28" s="825"/>
      <c r="C28" s="633"/>
      <c r="D28" s="634"/>
      <c r="E28" s="25"/>
      <c r="F28" s="26"/>
      <c r="G28" s="26"/>
      <c r="H28" s="11"/>
      <c r="I28" s="11"/>
      <c r="J28" s="11"/>
    </row>
    <row r="29" spans="1:11" x14ac:dyDescent="0.25">
      <c r="A29" s="635" t="s">
        <v>66</v>
      </c>
      <c r="B29" s="821"/>
      <c r="C29" s="636"/>
      <c r="D29" s="636"/>
      <c r="E29" s="11"/>
      <c r="F29" s="11"/>
      <c r="G29" s="11"/>
      <c r="H29" s="11"/>
      <c r="I29" s="11"/>
      <c r="J29" s="11"/>
    </row>
    <row r="30" spans="1:11" x14ac:dyDescent="0.25">
      <c r="A30" s="11"/>
      <c r="B30" s="822"/>
      <c r="C30" s="351"/>
      <c r="D30" s="11"/>
      <c r="E30" s="11"/>
      <c r="F30" s="11"/>
      <c r="G30" s="11"/>
      <c r="H30" s="11"/>
      <c r="I30" s="11"/>
      <c r="J30" s="11"/>
    </row>
    <row r="31" spans="1:11" x14ac:dyDescent="0.25">
      <c r="D31" s="11"/>
      <c r="E31" s="11"/>
      <c r="F31" s="11"/>
      <c r="G31" s="11"/>
      <c r="H31" s="11"/>
      <c r="I31" s="11"/>
      <c r="J31" s="11"/>
    </row>
    <row r="32" spans="1:11" x14ac:dyDescent="0.25">
      <c r="D32" s="11"/>
      <c r="E32" s="11"/>
      <c r="F32" s="11"/>
      <c r="G32" s="11"/>
      <c r="H32" s="11"/>
      <c r="I32" s="11"/>
      <c r="J32" s="11"/>
    </row>
    <row r="33" spans="4:10" x14ac:dyDescent="0.25">
      <c r="D33" s="11"/>
      <c r="E33" s="11"/>
      <c r="F33" s="11"/>
      <c r="G33" s="11"/>
      <c r="H33" s="11"/>
      <c r="I33" s="11"/>
      <c r="J33" s="11"/>
    </row>
    <row r="34" spans="4:10" x14ac:dyDescent="0.25">
      <c r="D34" s="11"/>
      <c r="E34" s="11"/>
      <c r="F34" s="11"/>
      <c r="G34" s="11"/>
      <c r="H34" s="11"/>
      <c r="I34" s="11"/>
      <c r="J34" s="11"/>
    </row>
    <row r="35" spans="4:10" x14ac:dyDescent="0.25">
      <c r="D35" s="11"/>
      <c r="E35" s="11"/>
      <c r="F35" s="11"/>
      <c r="G35" s="11"/>
      <c r="H35" s="11"/>
      <c r="I35" s="11"/>
      <c r="J35" s="11"/>
    </row>
  </sheetData>
  <mergeCells count="2">
    <mergeCell ref="G4:G5"/>
    <mergeCell ref="F2:J2"/>
  </mergeCells>
  <pageMargins left="0.7" right="0.7" top="0.75" bottom="0.75" header="0.3" footer="0.3"/>
  <pageSetup paperSize="9" scale="44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K31"/>
  <sheetViews>
    <sheetView zoomScale="80" zoomScaleNormal="80" workbookViewId="0">
      <selection activeCell="C6" sqref="C6:K6"/>
    </sheetView>
  </sheetViews>
  <sheetFormatPr defaultRowHeight="15" x14ac:dyDescent="0.25"/>
  <cols>
    <col min="1" max="1" width="16.85546875" customWidth="1"/>
    <col min="2" max="3" width="15.7109375" style="5" customWidth="1"/>
    <col min="4" max="4" width="20.85546875" customWidth="1"/>
    <col min="5" max="5" width="64.42578125" customWidth="1"/>
    <col min="6" max="7" width="16.28515625" customWidth="1"/>
    <col min="9" max="9" width="11.28515625" customWidth="1"/>
    <col min="10" max="10" width="12.85546875" customWidth="1"/>
    <col min="11" max="11" width="20.7109375" customWidth="1"/>
  </cols>
  <sheetData>
    <row r="2" spans="1:11" ht="23.25" x14ac:dyDescent="0.35">
      <c r="A2" s="6" t="s">
        <v>202</v>
      </c>
      <c r="C2" s="955"/>
      <c r="D2" s="6"/>
      <c r="E2" s="6"/>
      <c r="F2" s="1008">
        <v>45026</v>
      </c>
      <c r="G2" s="1008"/>
      <c r="H2" s="1008"/>
      <c r="I2" s="1009"/>
      <c r="J2" s="1009"/>
      <c r="K2" s="8"/>
    </row>
    <row r="3" spans="1:11" ht="15.75" thickBot="1" x14ac:dyDescent="0.3">
      <c r="A3" s="1"/>
      <c r="B3" s="3"/>
      <c r="C3" s="3"/>
      <c r="D3" s="1"/>
      <c r="E3" s="1"/>
      <c r="F3" s="1"/>
      <c r="G3" s="1"/>
      <c r="H3" s="1"/>
      <c r="I3" s="1"/>
      <c r="J3" s="1"/>
      <c r="K3" s="1"/>
    </row>
    <row r="4" spans="1:11" s="16" customFormat="1" ht="21.75" customHeight="1" thickBot="1" x14ac:dyDescent="0.3">
      <c r="A4" s="138"/>
      <c r="B4" s="436"/>
      <c r="C4" s="639" t="s">
        <v>38</v>
      </c>
      <c r="D4" s="733"/>
      <c r="E4" s="702"/>
      <c r="F4" s="639"/>
      <c r="G4" s="1001" t="s">
        <v>203</v>
      </c>
      <c r="H4" s="784" t="s">
        <v>21</v>
      </c>
      <c r="I4" s="785"/>
      <c r="J4" s="786"/>
      <c r="K4" s="644" t="s">
        <v>22</v>
      </c>
    </row>
    <row r="5" spans="1:11" s="16" customFormat="1" ht="16.5" thickBot="1" x14ac:dyDescent="0.3">
      <c r="A5" s="139" t="s">
        <v>0</v>
      </c>
      <c r="B5" s="102"/>
      <c r="C5" s="102" t="s">
        <v>39</v>
      </c>
      <c r="D5" s="796" t="s">
        <v>40</v>
      </c>
      <c r="E5" s="102" t="s">
        <v>37</v>
      </c>
      <c r="F5" s="102" t="s">
        <v>25</v>
      </c>
      <c r="G5" s="1007"/>
      <c r="H5" s="797" t="s">
        <v>26</v>
      </c>
      <c r="I5" s="484" t="s">
        <v>27</v>
      </c>
      <c r="J5" s="798" t="s">
        <v>28</v>
      </c>
      <c r="K5" s="645" t="s">
        <v>29</v>
      </c>
    </row>
    <row r="6" spans="1:11" s="16" customFormat="1" ht="26.45" customHeight="1" x14ac:dyDescent="0.25">
      <c r="A6" s="103" t="s">
        <v>5</v>
      </c>
      <c r="B6" s="135"/>
      <c r="C6" s="144">
        <v>25</v>
      </c>
      <c r="D6" s="459" t="s">
        <v>18</v>
      </c>
      <c r="E6" s="462" t="s">
        <v>116</v>
      </c>
      <c r="F6" s="956">
        <v>150</v>
      </c>
      <c r="G6" s="135">
        <v>30</v>
      </c>
      <c r="H6" s="339">
        <v>0.6</v>
      </c>
      <c r="I6" s="46">
        <v>0.45</v>
      </c>
      <c r="J6" s="47">
        <v>15.45</v>
      </c>
      <c r="K6" s="271">
        <v>70.5</v>
      </c>
    </row>
    <row r="7" spans="1:11" s="33" customFormat="1" ht="26.45" customHeight="1" x14ac:dyDescent="0.25">
      <c r="A7" s="140"/>
      <c r="B7" s="119"/>
      <c r="C7" s="553">
        <v>125</v>
      </c>
      <c r="D7" s="460" t="s">
        <v>88</v>
      </c>
      <c r="E7" s="128" t="s">
        <v>156</v>
      </c>
      <c r="F7" s="168">
        <v>150</v>
      </c>
      <c r="G7" s="131">
        <v>11.5</v>
      </c>
      <c r="H7" s="381">
        <v>7.85</v>
      </c>
      <c r="I7" s="90">
        <v>5.23</v>
      </c>
      <c r="J7" s="94">
        <v>41.29</v>
      </c>
      <c r="K7" s="457">
        <v>243.85</v>
      </c>
    </row>
    <row r="8" spans="1:11" s="33" customFormat="1" ht="24" customHeight="1" x14ac:dyDescent="0.25">
      <c r="A8" s="140"/>
      <c r="B8" s="119"/>
      <c r="C8" s="144">
        <v>114</v>
      </c>
      <c r="D8" s="179" t="s">
        <v>45</v>
      </c>
      <c r="E8" s="218" t="s">
        <v>51</v>
      </c>
      <c r="F8" s="685">
        <v>200</v>
      </c>
      <c r="G8" s="960">
        <v>1.4</v>
      </c>
      <c r="H8" s="238">
        <v>0</v>
      </c>
      <c r="I8" s="15">
        <v>0</v>
      </c>
      <c r="J8" s="38">
        <v>7.27</v>
      </c>
      <c r="K8" s="257">
        <v>28.73</v>
      </c>
    </row>
    <row r="9" spans="1:11" s="33" customFormat="1" ht="26.45" customHeight="1" x14ac:dyDescent="0.25">
      <c r="A9" s="140"/>
      <c r="B9" s="131"/>
      <c r="C9" s="572">
        <v>119</v>
      </c>
      <c r="D9" s="460" t="s">
        <v>54</v>
      </c>
      <c r="E9" s="128" t="s">
        <v>41</v>
      </c>
      <c r="F9" s="168">
        <v>30</v>
      </c>
      <c r="G9" s="131">
        <v>1.88</v>
      </c>
      <c r="H9" s="272">
        <v>2.2799999999999998</v>
      </c>
      <c r="I9" s="20">
        <v>0.24</v>
      </c>
      <c r="J9" s="43">
        <v>14.76</v>
      </c>
      <c r="K9" s="413">
        <v>70.5</v>
      </c>
    </row>
    <row r="10" spans="1:11" s="33" customFormat="1" ht="26.45" customHeight="1" x14ac:dyDescent="0.25">
      <c r="A10" s="140"/>
      <c r="B10" s="131"/>
      <c r="C10" s="553">
        <v>120</v>
      </c>
      <c r="D10" s="460" t="s">
        <v>46</v>
      </c>
      <c r="E10" s="128" t="s">
        <v>12</v>
      </c>
      <c r="F10" s="168">
        <v>30</v>
      </c>
      <c r="G10" s="131">
        <v>1.89</v>
      </c>
      <c r="H10" s="272">
        <v>1.98</v>
      </c>
      <c r="I10" s="20">
        <v>0.36</v>
      </c>
      <c r="J10" s="43">
        <v>12.06</v>
      </c>
      <c r="K10" s="413">
        <v>59.4</v>
      </c>
    </row>
    <row r="11" spans="1:11" s="33" customFormat="1" ht="26.45" customHeight="1" x14ac:dyDescent="0.25">
      <c r="A11" s="140"/>
      <c r="B11" s="131"/>
      <c r="C11" s="553"/>
      <c r="D11" s="460"/>
      <c r="E11" s="155" t="s">
        <v>19</v>
      </c>
      <c r="F11" s="268">
        <f t="shared" ref="F11:K11" si="0">SUM(F6:F10)</f>
        <v>560</v>
      </c>
      <c r="G11" s="201">
        <f t="shared" si="0"/>
        <v>46.67</v>
      </c>
      <c r="H11" s="201">
        <f t="shared" si="0"/>
        <v>12.709999999999999</v>
      </c>
      <c r="I11" s="32">
        <f t="shared" si="0"/>
        <v>6.2800000000000011</v>
      </c>
      <c r="J11" s="63">
        <f t="shared" si="0"/>
        <v>90.83</v>
      </c>
      <c r="K11" s="375">
        <f t="shared" si="0"/>
        <v>472.98</v>
      </c>
    </row>
    <row r="12" spans="1:11" s="33" customFormat="1" ht="26.45" customHeight="1" thickBot="1" x14ac:dyDescent="0.3">
      <c r="A12" s="140"/>
      <c r="B12" s="134"/>
      <c r="C12" s="553"/>
      <c r="D12" s="460"/>
      <c r="E12" s="463" t="s">
        <v>20</v>
      </c>
      <c r="F12" s="168"/>
      <c r="G12" s="134"/>
      <c r="H12" s="245"/>
      <c r="I12" s="151"/>
      <c r="J12" s="152"/>
      <c r="K12" s="321">
        <f>K11/23.5</f>
        <v>20.126808510638298</v>
      </c>
    </row>
    <row r="13" spans="1:11" s="16" customFormat="1" ht="26.45" customHeight="1" x14ac:dyDescent="0.25">
      <c r="A13" s="142" t="s">
        <v>6</v>
      </c>
      <c r="B13" s="135"/>
      <c r="C13" s="395">
        <v>135</v>
      </c>
      <c r="D13" s="379" t="s">
        <v>18</v>
      </c>
      <c r="E13" s="177" t="s">
        <v>157</v>
      </c>
      <c r="F13" s="153">
        <v>60</v>
      </c>
      <c r="G13" s="959"/>
      <c r="H13" s="448">
        <v>1.2</v>
      </c>
      <c r="I13" s="378">
        <v>5.4</v>
      </c>
      <c r="J13" s="449">
        <v>5.16</v>
      </c>
      <c r="K13" s="194">
        <v>73.2</v>
      </c>
    </row>
    <row r="14" spans="1:11" s="16" customFormat="1" ht="26.45" customHeight="1" x14ac:dyDescent="0.25">
      <c r="A14" s="103"/>
      <c r="B14" s="132"/>
      <c r="C14" s="132" t="s">
        <v>183</v>
      </c>
      <c r="D14" s="461" t="s">
        <v>8</v>
      </c>
      <c r="E14" s="388" t="s">
        <v>178</v>
      </c>
      <c r="F14" s="631">
        <v>200</v>
      </c>
      <c r="G14" s="739"/>
      <c r="H14" s="239">
        <v>6.2</v>
      </c>
      <c r="I14" s="13">
        <v>6.38</v>
      </c>
      <c r="J14" s="40">
        <v>12.02</v>
      </c>
      <c r="K14" s="133">
        <v>131.11000000000001</v>
      </c>
    </row>
    <row r="15" spans="1:11" s="33" customFormat="1" ht="26.45" customHeight="1" x14ac:dyDescent="0.25">
      <c r="A15" s="104"/>
      <c r="B15" s="119"/>
      <c r="C15" s="131">
        <v>80</v>
      </c>
      <c r="D15" s="460" t="s">
        <v>9</v>
      </c>
      <c r="E15" s="157" t="s">
        <v>98</v>
      </c>
      <c r="F15" s="227">
        <v>90</v>
      </c>
      <c r="G15" s="412"/>
      <c r="H15" s="239">
        <v>14.84</v>
      </c>
      <c r="I15" s="13">
        <v>12.69</v>
      </c>
      <c r="J15" s="40">
        <v>4.46</v>
      </c>
      <c r="K15" s="133">
        <v>191.87</v>
      </c>
    </row>
    <row r="16" spans="1:11" s="33" customFormat="1" ht="26.45" customHeight="1" x14ac:dyDescent="0.25">
      <c r="A16" s="104"/>
      <c r="B16" s="119"/>
      <c r="C16" s="131">
        <v>54</v>
      </c>
      <c r="D16" s="459" t="s">
        <v>86</v>
      </c>
      <c r="E16" s="148" t="s">
        <v>42</v>
      </c>
      <c r="F16" s="130">
        <v>150</v>
      </c>
      <c r="G16" s="169"/>
      <c r="H16" s="272">
        <v>7.26</v>
      </c>
      <c r="I16" s="20">
        <v>4.96</v>
      </c>
      <c r="J16" s="43">
        <v>31.76</v>
      </c>
      <c r="K16" s="194">
        <v>198.84</v>
      </c>
    </row>
    <row r="17" spans="1:11" s="16" customFormat="1" ht="33.75" customHeight="1" x14ac:dyDescent="0.25">
      <c r="A17" s="105"/>
      <c r="B17" s="132"/>
      <c r="C17" s="98">
        <v>98</v>
      </c>
      <c r="D17" s="148" t="s">
        <v>17</v>
      </c>
      <c r="E17" s="174" t="s">
        <v>16</v>
      </c>
      <c r="F17" s="597">
        <v>200</v>
      </c>
      <c r="G17" s="597"/>
      <c r="H17" s="238">
        <v>0.37</v>
      </c>
      <c r="I17" s="15">
        <v>0</v>
      </c>
      <c r="J17" s="18">
        <v>14.85</v>
      </c>
      <c r="K17" s="192">
        <v>59.48</v>
      </c>
    </row>
    <row r="18" spans="1:11" s="16" customFormat="1" ht="26.45" customHeight="1" x14ac:dyDescent="0.25">
      <c r="A18" s="105"/>
      <c r="B18" s="133"/>
      <c r="C18" s="133">
        <v>119</v>
      </c>
      <c r="D18" s="459" t="s">
        <v>54</v>
      </c>
      <c r="E18" s="148" t="s">
        <v>41</v>
      </c>
      <c r="F18" s="130">
        <v>30</v>
      </c>
      <c r="G18" s="169"/>
      <c r="H18" s="238">
        <v>2.2799999999999998</v>
      </c>
      <c r="I18" s="15">
        <v>0.24</v>
      </c>
      <c r="J18" s="38">
        <v>14.76</v>
      </c>
      <c r="K18" s="191">
        <v>70.5</v>
      </c>
    </row>
    <row r="19" spans="1:11" s="16" customFormat="1" ht="26.45" customHeight="1" x14ac:dyDescent="0.25">
      <c r="A19" s="105"/>
      <c r="B19" s="133"/>
      <c r="C19" s="133">
        <v>120</v>
      </c>
      <c r="D19" s="459" t="s">
        <v>46</v>
      </c>
      <c r="E19" s="148" t="s">
        <v>46</v>
      </c>
      <c r="F19" s="130">
        <v>25</v>
      </c>
      <c r="G19" s="169"/>
      <c r="H19" s="238">
        <v>1.65</v>
      </c>
      <c r="I19" s="15">
        <v>0.3</v>
      </c>
      <c r="J19" s="38">
        <v>10.050000000000001</v>
      </c>
      <c r="K19" s="191">
        <v>49.5</v>
      </c>
    </row>
    <row r="20" spans="1:11" s="33" customFormat="1" ht="26.45" customHeight="1" x14ac:dyDescent="0.25">
      <c r="A20" s="104"/>
      <c r="B20" s="119"/>
      <c r="C20" s="136"/>
      <c r="D20" s="734"/>
      <c r="E20" s="155" t="s">
        <v>19</v>
      </c>
      <c r="F20" s="195">
        <f>SUM(F13:F19)</f>
        <v>755</v>
      </c>
      <c r="G20" s="957"/>
      <c r="H20" s="202">
        <f t="shared" ref="H20:J20" si="1">SUM(H13:H19)</f>
        <v>33.799999999999997</v>
      </c>
      <c r="I20" s="92">
        <f t="shared" si="1"/>
        <v>29.97</v>
      </c>
      <c r="J20" s="93">
        <f t="shared" si="1"/>
        <v>93.06</v>
      </c>
      <c r="K20" s="195">
        <f>SUM(K13:K19)</f>
        <v>774.5</v>
      </c>
    </row>
    <row r="21" spans="1:11" s="33" customFormat="1" ht="26.45" customHeight="1" thickBot="1" x14ac:dyDescent="0.3">
      <c r="A21" s="143"/>
      <c r="B21" s="120"/>
      <c r="C21" s="137"/>
      <c r="D21" s="735"/>
      <c r="E21" s="156" t="s">
        <v>20</v>
      </c>
      <c r="F21" s="134"/>
      <c r="G21" s="197"/>
      <c r="H21" s="203"/>
      <c r="I21" s="48"/>
      <c r="J21" s="115"/>
      <c r="K21" s="196">
        <f>K20/23.5</f>
        <v>32.957446808510639</v>
      </c>
    </row>
    <row r="22" spans="1:11" x14ac:dyDescent="0.25">
      <c r="A22" s="9"/>
      <c r="B22" s="31"/>
      <c r="C22" s="31"/>
      <c r="D22" s="9"/>
      <c r="E22" s="2"/>
      <c r="F22" s="2"/>
      <c r="G22" s="2"/>
      <c r="H22" s="10"/>
      <c r="I22" s="9"/>
      <c r="J22" s="2"/>
      <c r="K22" s="12"/>
    </row>
    <row r="23" spans="1:11" s="217" customFormat="1" ht="18.75" x14ac:dyDescent="0.25">
      <c r="A23" s="382"/>
      <c r="B23" s="278"/>
      <c r="C23" s="275"/>
      <c r="D23" s="275"/>
      <c r="E23" s="276"/>
      <c r="F23" s="277"/>
      <c r="G23" s="277"/>
      <c r="H23" s="275"/>
      <c r="I23" s="275"/>
      <c r="J23" s="275"/>
    </row>
    <row r="24" spans="1:11" ht="18.75" x14ac:dyDescent="0.25">
      <c r="A24" s="11"/>
      <c r="B24" s="351"/>
      <c r="C24" s="351"/>
      <c r="D24" s="11"/>
      <c r="E24" s="25"/>
      <c r="F24" s="26"/>
      <c r="G24" s="26"/>
      <c r="H24" s="11"/>
      <c r="I24" s="11"/>
      <c r="J24" s="11"/>
    </row>
    <row r="25" spans="1:11" x14ac:dyDescent="0.25">
      <c r="D25" s="11"/>
      <c r="E25" s="11"/>
      <c r="F25" s="11"/>
      <c r="G25" s="11"/>
      <c r="H25" s="11"/>
      <c r="I25" s="11"/>
      <c r="J25" s="11"/>
    </row>
    <row r="26" spans="1:11" x14ac:dyDescent="0.25">
      <c r="D26" s="11"/>
      <c r="E26" s="11"/>
      <c r="F26" s="11"/>
      <c r="G26" s="11"/>
      <c r="H26" s="11"/>
      <c r="I26" s="11"/>
      <c r="J26" s="11"/>
    </row>
    <row r="27" spans="1:11" x14ac:dyDescent="0.25">
      <c r="D27" s="11"/>
      <c r="E27" s="11"/>
      <c r="F27" s="11"/>
      <c r="G27" s="11"/>
      <c r="H27" s="11"/>
      <c r="I27" s="11"/>
      <c r="J27" s="11"/>
    </row>
    <row r="28" spans="1:11" x14ac:dyDescent="0.25">
      <c r="D28" s="11"/>
      <c r="E28" s="11"/>
      <c r="F28" s="11"/>
      <c r="G28" s="11"/>
      <c r="H28" s="11"/>
      <c r="I28" s="11"/>
      <c r="J28" s="11"/>
    </row>
    <row r="29" spans="1:11" x14ac:dyDescent="0.25">
      <c r="D29" s="11"/>
      <c r="E29" s="11"/>
      <c r="F29" s="11"/>
      <c r="G29" s="11"/>
      <c r="H29" s="11"/>
      <c r="I29" s="11"/>
      <c r="J29" s="11"/>
    </row>
    <row r="30" spans="1:11" x14ac:dyDescent="0.25">
      <c r="D30" s="11"/>
      <c r="E30" s="11"/>
      <c r="F30" s="11"/>
      <c r="G30" s="11"/>
      <c r="H30" s="11"/>
      <c r="I30" s="11"/>
      <c r="J30" s="11"/>
    </row>
    <row r="31" spans="1:11" x14ac:dyDescent="0.25">
      <c r="D31" s="11"/>
      <c r="E31" s="11"/>
      <c r="F31" s="11"/>
      <c r="G31" s="11"/>
      <c r="H31" s="11"/>
      <c r="I31" s="11"/>
      <c r="J31" s="11"/>
    </row>
  </sheetData>
  <mergeCells count="2">
    <mergeCell ref="G4:G5"/>
    <mergeCell ref="F2:J2"/>
  </mergeCells>
  <pageMargins left="0.7" right="0.7" top="0.75" bottom="0.75" header="0.3" footer="0.3"/>
  <pageSetup paperSize="9" scale="4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5"/>
  <sheetViews>
    <sheetView zoomScale="73" zoomScaleNormal="73" workbookViewId="0">
      <selection activeCell="D2" sqref="D2"/>
    </sheetView>
  </sheetViews>
  <sheetFormatPr defaultRowHeight="15" x14ac:dyDescent="0.25"/>
  <cols>
    <col min="1" max="1" width="20.7109375" customWidth="1"/>
    <col min="2" max="2" width="20.7109375" style="820" customWidth="1"/>
    <col min="3" max="3" width="16.5703125" style="5" customWidth="1"/>
    <col min="4" max="4" width="19" customWidth="1"/>
    <col min="5" max="5" width="56.28515625" customWidth="1"/>
    <col min="6" max="6" width="13.85546875" customWidth="1"/>
    <col min="8" max="8" width="11.28515625" customWidth="1"/>
    <col min="9" max="9" width="12.85546875" customWidth="1"/>
    <col min="10" max="10" width="20.7109375" customWidth="1"/>
  </cols>
  <sheetData>
    <row r="2" spans="1:10" ht="23.25" x14ac:dyDescent="0.35">
      <c r="A2" s="6" t="s">
        <v>1</v>
      </c>
      <c r="B2" s="819"/>
      <c r="C2" s="7"/>
      <c r="D2" s="8" t="s">
        <v>198</v>
      </c>
      <c r="E2" s="6"/>
      <c r="G2" s="6"/>
      <c r="J2" s="8"/>
    </row>
    <row r="3" spans="1:10" ht="15.75" thickBot="1" x14ac:dyDescent="0.3">
      <c r="A3" s="1"/>
      <c r="C3" s="3"/>
      <c r="D3" s="1"/>
      <c r="E3" s="1"/>
      <c r="F3" s="1"/>
      <c r="G3" s="1"/>
      <c r="H3" s="1"/>
      <c r="I3" s="1"/>
      <c r="J3" s="1"/>
    </row>
    <row r="4" spans="1:10" s="16" customFormat="1" ht="21.75" customHeight="1" x14ac:dyDescent="0.25">
      <c r="A4" s="138"/>
      <c r="B4" s="994"/>
      <c r="C4" s="384" t="s">
        <v>38</v>
      </c>
      <c r="D4" s="996" t="s">
        <v>40</v>
      </c>
      <c r="E4" s="173"/>
      <c r="F4" s="385"/>
      <c r="G4" s="284" t="s">
        <v>21</v>
      </c>
      <c r="H4" s="310"/>
      <c r="I4" s="256"/>
      <c r="J4" s="189" t="s">
        <v>22</v>
      </c>
    </row>
    <row r="5" spans="1:10" s="16" customFormat="1" ht="16.5" thickBot="1" x14ac:dyDescent="0.3">
      <c r="A5" s="139" t="s">
        <v>0</v>
      </c>
      <c r="B5" s="995"/>
      <c r="C5" s="96" t="s">
        <v>39</v>
      </c>
      <c r="D5" s="997"/>
      <c r="E5" s="491" t="s">
        <v>37</v>
      </c>
      <c r="F5" s="102" t="s">
        <v>25</v>
      </c>
      <c r="G5" s="570" t="s">
        <v>26</v>
      </c>
      <c r="H5" s="501" t="s">
        <v>27</v>
      </c>
      <c r="I5" s="502" t="s">
        <v>28</v>
      </c>
      <c r="J5" s="190" t="s">
        <v>29</v>
      </c>
    </row>
    <row r="6" spans="1:10" s="16" customFormat="1" ht="26.45" customHeight="1" x14ac:dyDescent="0.25">
      <c r="A6" s="103" t="s">
        <v>5</v>
      </c>
      <c r="B6" s="219"/>
      <c r="C6" s="356">
        <v>2</v>
      </c>
      <c r="D6" s="659" t="s">
        <v>18</v>
      </c>
      <c r="E6" s="390" t="s">
        <v>177</v>
      </c>
      <c r="F6" s="569">
        <v>15</v>
      </c>
      <c r="G6" s="263">
        <v>0.12</v>
      </c>
      <c r="H6" s="36">
        <v>10.88</v>
      </c>
      <c r="I6" s="37">
        <v>0.19</v>
      </c>
      <c r="J6" s="443">
        <v>99.15</v>
      </c>
    </row>
    <row r="7" spans="1:10" s="16" customFormat="1" ht="26.45" customHeight="1" x14ac:dyDescent="0.25">
      <c r="A7" s="103"/>
      <c r="B7" s="130"/>
      <c r="C7" s="98">
        <v>253</v>
      </c>
      <c r="D7" s="568" t="s">
        <v>63</v>
      </c>
      <c r="E7" s="365" t="s">
        <v>117</v>
      </c>
      <c r="F7" s="660">
        <v>150</v>
      </c>
      <c r="G7" s="249">
        <v>4.3</v>
      </c>
      <c r="H7" s="76">
        <v>4.24</v>
      </c>
      <c r="I7" s="209">
        <v>18.77</v>
      </c>
      <c r="J7" s="380">
        <v>129.54</v>
      </c>
    </row>
    <row r="8" spans="1:10" s="16" customFormat="1" ht="44.25" customHeight="1" x14ac:dyDescent="0.25">
      <c r="A8" s="103"/>
      <c r="B8" s="489" t="s">
        <v>73</v>
      </c>
      <c r="C8" s="445">
        <v>240</v>
      </c>
      <c r="D8" s="661" t="s">
        <v>9</v>
      </c>
      <c r="E8" s="578" t="s">
        <v>125</v>
      </c>
      <c r="F8" s="577">
        <v>90</v>
      </c>
      <c r="G8" s="302">
        <v>20.170000000000002</v>
      </c>
      <c r="H8" s="57">
        <v>20.309999999999999</v>
      </c>
      <c r="I8" s="58">
        <v>2.09</v>
      </c>
      <c r="J8" s="445">
        <v>274</v>
      </c>
    </row>
    <row r="9" spans="1:10" s="16" customFormat="1" ht="22.5" customHeight="1" x14ac:dyDescent="0.25">
      <c r="A9" s="103"/>
      <c r="B9" s="183" t="s">
        <v>130</v>
      </c>
      <c r="C9" s="165">
        <v>177</v>
      </c>
      <c r="D9" s="446" t="s">
        <v>9</v>
      </c>
      <c r="E9" s="446" t="s">
        <v>195</v>
      </c>
      <c r="F9" s="672">
        <v>90</v>
      </c>
      <c r="G9" s="240">
        <v>15.77</v>
      </c>
      <c r="H9" s="61">
        <v>13.36</v>
      </c>
      <c r="I9" s="108">
        <v>1.61</v>
      </c>
      <c r="J9" s="398">
        <v>190.47</v>
      </c>
    </row>
    <row r="10" spans="1:10" s="16" customFormat="1" ht="37.5" customHeight="1" x14ac:dyDescent="0.25">
      <c r="A10" s="103"/>
      <c r="B10" s="130"/>
      <c r="C10" s="97">
        <v>104</v>
      </c>
      <c r="D10" s="663" t="s">
        <v>17</v>
      </c>
      <c r="E10" s="630" t="s">
        <v>151</v>
      </c>
      <c r="F10" s="591">
        <v>200</v>
      </c>
      <c r="G10" s="238">
        <v>0</v>
      </c>
      <c r="H10" s="15">
        <v>0</v>
      </c>
      <c r="I10" s="38">
        <v>14.16</v>
      </c>
      <c r="J10" s="257">
        <v>55.48</v>
      </c>
    </row>
    <row r="11" spans="1:10" s="16" customFormat="1" ht="26.45" customHeight="1" x14ac:dyDescent="0.25">
      <c r="A11" s="103"/>
      <c r="B11" s="130"/>
      <c r="C11" s="99">
        <v>119</v>
      </c>
      <c r="D11" s="560" t="s">
        <v>13</v>
      </c>
      <c r="E11" s="148" t="s">
        <v>54</v>
      </c>
      <c r="F11" s="144">
        <v>25</v>
      </c>
      <c r="G11" s="238">
        <v>1.9</v>
      </c>
      <c r="H11" s="15">
        <v>0.2</v>
      </c>
      <c r="I11" s="38">
        <v>12.3</v>
      </c>
      <c r="J11" s="258">
        <v>58.75</v>
      </c>
    </row>
    <row r="12" spans="1:10" s="16" customFormat="1" ht="26.45" customHeight="1" x14ac:dyDescent="0.25">
      <c r="A12" s="103"/>
      <c r="B12" s="130"/>
      <c r="C12" s="126">
        <v>120</v>
      </c>
      <c r="D12" s="560" t="s">
        <v>14</v>
      </c>
      <c r="E12" s="148" t="s">
        <v>46</v>
      </c>
      <c r="F12" s="144">
        <v>20</v>
      </c>
      <c r="G12" s="238">
        <v>1.32</v>
      </c>
      <c r="H12" s="15">
        <v>0.24</v>
      </c>
      <c r="I12" s="38">
        <v>8.0399999999999991</v>
      </c>
      <c r="J12" s="258">
        <v>39.6</v>
      </c>
    </row>
    <row r="13" spans="1:10" s="16" customFormat="1" ht="26.45" customHeight="1" x14ac:dyDescent="0.25">
      <c r="A13" s="103"/>
      <c r="B13" s="182" t="s">
        <v>73</v>
      </c>
      <c r="C13" s="164"/>
      <c r="D13" s="664"/>
      <c r="E13" s="299" t="s">
        <v>19</v>
      </c>
      <c r="F13" s="554">
        <f>F6+F7+F8+F10+F11+F12</f>
        <v>500</v>
      </c>
      <c r="G13" s="200">
        <f t="shared" ref="G13:J13" si="0">G6+G7+G8+G10+G11+G12</f>
        <v>27.810000000000002</v>
      </c>
      <c r="H13" s="22">
        <f t="shared" si="0"/>
        <v>35.870000000000005</v>
      </c>
      <c r="I13" s="59">
        <f t="shared" si="0"/>
        <v>55.550000000000004</v>
      </c>
      <c r="J13" s="464">
        <f t="shared" si="0"/>
        <v>656.52</v>
      </c>
    </row>
    <row r="14" spans="1:10" s="16" customFormat="1" ht="26.45" customHeight="1" x14ac:dyDescent="0.25">
      <c r="A14" s="103"/>
      <c r="B14" s="236" t="s">
        <v>75</v>
      </c>
      <c r="C14" s="506"/>
      <c r="D14" s="665"/>
      <c r="E14" s="300" t="s">
        <v>19</v>
      </c>
      <c r="F14" s="555">
        <f>F6+F7+F9+F10+F11+F12</f>
        <v>500</v>
      </c>
      <c r="G14" s="303">
        <f t="shared" ref="G14:J14" si="1">G6+G7+G9+G10+G11+G12</f>
        <v>23.409999999999997</v>
      </c>
      <c r="H14" s="52">
        <f t="shared" si="1"/>
        <v>28.919999999999998</v>
      </c>
      <c r="I14" s="71">
        <f t="shared" si="1"/>
        <v>55.07</v>
      </c>
      <c r="J14" s="474">
        <f t="shared" si="1"/>
        <v>572.99</v>
      </c>
    </row>
    <row r="15" spans="1:10" s="16" customFormat="1" ht="26.45" customHeight="1" x14ac:dyDescent="0.25">
      <c r="A15" s="103"/>
      <c r="B15" s="235" t="s">
        <v>73</v>
      </c>
      <c r="C15" s="493"/>
      <c r="D15" s="666"/>
      <c r="E15" s="299" t="s">
        <v>20</v>
      </c>
      <c r="F15" s="495"/>
      <c r="G15" s="302"/>
      <c r="H15" s="57"/>
      <c r="I15" s="58"/>
      <c r="J15" s="579">
        <f>J13/23.5</f>
        <v>27.937021276595743</v>
      </c>
    </row>
    <row r="16" spans="1:10" s="16" customFormat="1" ht="26.45" customHeight="1" thickBot="1" x14ac:dyDescent="0.3">
      <c r="A16" s="322"/>
      <c r="B16" s="236" t="s">
        <v>75</v>
      </c>
      <c r="C16" s="166"/>
      <c r="D16" s="667"/>
      <c r="E16" s="551" t="s">
        <v>20</v>
      </c>
      <c r="F16" s="498"/>
      <c r="G16" s="610"/>
      <c r="H16" s="611"/>
      <c r="I16" s="612"/>
      <c r="J16" s="340">
        <f>J14/23.5</f>
        <v>24.382553191489361</v>
      </c>
    </row>
    <row r="17" spans="1:10" s="16" customFormat="1" ht="26.45" customHeight="1" x14ac:dyDescent="0.25">
      <c r="A17" s="142" t="s">
        <v>6</v>
      </c>
      <c r="B17" s="390"/>
      <c r="C17" s="395">
        <v>135</v>
      </c>
      <c r="D17" s="880" t="s">
        <v>18</v>
      </c>
      <c r="E17" s="881" t="s">
        <v>157</v>
      </c>
      <c r="F17" s="395">
        <v>60</v>
      </c>
      <c r="G17" s="339">
        <v>1.2</v>
      </c>
      <c r="H17" s="46">
        <v>5.4</v>
      </c>
      <c r="I17" s="47">
        <v>5.16</v>
      </c>
      <c r="J17" s="271">
        <v>73.2</v>
      </c>
    </row>
    <row r="18" spans="1:10" s="16" customFormat="1" ht="26.45" customHeight="1" x14ac:dyDescent="0.25">
      <c r="A18" s="140"/>
      <c r="B18" s="149"/>
      <c r="C18" s="98">
        <v>36</v>
      </c>
      <c r="D18" s="568" t="s">
        <v>8</v>
      </c>
      <c r="E18" s="365" t="s">
        <v>47</v>
      </c>
      <c r="F18" s="553">
        <v>200</v>
      </c>
      <c r="G18" s="249">
        <v>4.9800000000000004</v>
      </c>
      <c r="H18" s="76">
        <v>6.07</v>
      </c>
      <c r="I18" s="209">
        <v>12.72</v>
      </c>
      <c r="J18" s="380">
        <v>125.51</v>
      </c>
    </row>
    <row r="19" spans="1:10" s="16" customFormat="1" ht="43.5" customHeight="1" x14ac:dyDescent="0.25">
      <c r="A19" s="104"/>
      <c r="B19" s="182" t="s">
        <v>73</v>
      </c>
      <c r="C19" s="492">
        <v>259</v>
      </c>
      <c r="D19" s="670" t="s">
        <v>9</v>
      </c>
      <c r="E19" s="364" t="s">
        <v>185</v>
      </c>
      <c r="F19" s="671">
        <v>105</v>
      </c>
      <c r="G19" s="415">
        <v>12.38</v>
      </c>
      <c r="H19" s="416">
        <v>10.59</v>
      </c>
      <c r="I19" s="417">
        <v>16.84</v>
      </c>
      <c r="J19" s="418">
        <v>167.46</v>
      </c>
    </row>
    <row r="20" spans="1:10" s="16" customFormat="1" ht="26.45" customHeight="1" x14ac:dyDescent="0.25">
      <c r="A20" s="104"/>
      <c r="B20" s="183" t="s">
        <v>130</v>
      </c>
      <c r="C20" s="575">
        <v>82</v>
      </c>
      <c r="D20" s="508" t="s">
        <v>9</v>
      </c>
      <c r="E20" s="589" t="s">
        <v>167</v>
      </c>
      <c r="F20" s="672">
        <v>95</v>
      </c>
      <c r="G20" s="240">
        <v>24.87</v>
      </c>
      <c r="H20" s="61">
        <v>21.09</v>
      </c>
      <c r="I20" s="108">
        <v>0.72</v>
      </c>
      <c r="J20" s="398">
        <v>290.5</v>
      </c>
    </row>
    <row r="21" spans="1:10" s="16" customFormat="1" ht="33" customHeight="1" x14ac:dyDescent="0.25">
      <c r="A21" s="104"/>
      <c r="B21" s="131"/>
      <c r="C21" s="145">
        <v>210</v>
      </c>
      <c r="D21" s="319" t="s">
        <v>63</v>
      </c>
      <c r="E21" s="319" t="s">
        <v>69</v>
      </c>
      <c r="F21" s="132">
        <v>150</v>
      </c>
      <c r="G21" s="239">
        <v>15.82</v>
      </c>
      <c r="H21" s="13">
        <v>4.22</v>
      </c>
      <c r="I21" s="40">
        <v>32.01</v>
      </c>
      <c r="J21" s="99">
        <v>226.19</v>
      </c>
    </row>
    <row r="22" spans="1:10" s="16" customFormat="1" ht="51" customHeight="1" x14ac:dyDescent="0.25">
      <c r="A22" s="104"/>
      <c r="B22" s="131"/>
      <c r="C22" s="572">
        <v>216</v>
      </c>
      <c r="D22" s="179" t="s">
        <v>17</v>
      </c>
      <c r="E22" s="218" t="s">
        <v>132</v>
      </c>
      <c r="F22" s="773">
        <v>200</v>
      </c>
      <c r="G22" s="238">
        <v>0.25</v>
      </c>
      <c r="H22" s="15">
        <v>0</v>
      </c>
      <c r="I22" s="38">
        <v>12.73</v>
      </c>
      <c r="J22" s="257">
        <v>51.3</v>
      </c>
    </row>
    <row r="23" spans="1:10" s="16" customFormat="1" ht="26.45" customHeight="1" x14ac:dyDescent="0.25">
      <c r="A23" s="104"/>
      <c r="B23" s="131"/>
      <c r="C23" s="380">
        <v>119</v>
      </c>
      <c r="D23" s="568" t="s">
        <v>13</v>
      </c>
      <c r="E23" s="149" t="s">
        <v>54</v>
      </c>
      <c r="F23" s="553">
        <v>45</v>
      </c>
      <c r="G23" s="272">
        <v>3.42</v>
      </c>
      <c r="H23" s="20">
        <v>0.36</v>
      </c>
      <c r="I23" s="43">
        <v>22.14</v>
      </c>
      <c r="J23" s="413">
        <v>105.75</v>
      </c>
    </row>
    <row r="24" spans="1:10" s="16" customFormat="1" ht="26.45" customHeight="1" x14ac:dyDescent="0.25">
      <c r="A24" s="104"/>
      <c r="B24" s="131"/>
      <c r="C24" s="98">
        <v>120</v>
      </c>
      <c r="D24" s="568" t="s">
        <v>14</v>
      </c>
      <c r="E24" s="149" t="s">
        <v>46</v>
      </c>
      <c r="F24" s="553">
        <v>25</v>
      </c>
      <c r="G24" s="272">
        <v>1.65</v>
      </c>
      <c r="H24" s="20">
        <v>0.3</v>
      </c>
      <c r="I24" s="43">
        <v>10.050000000000001</v>
      </c>
      <c r="J24" s="413">
        <v>49.5</v>
      </c>
    </row>
    <row r="25" spans="1:10" s="16" customFormat="1" ht="26.45" customHeight="1" x14ac:dyDescent="0.25">
      <c r="A25" s="104"/>
      <c r="B25" s="182" t="s">
        <v>73</v>
      </c>
      <c r="C25" s="403"/>
      <c r="D25" s="886"/>
      <c r="E25" s="299" t="s">
        <v>19</v>
      </c>
      <c r="F25" s="492">
        <f>F17+F18+F19+F21+F22+F23+F24</f>
        <v>785</v>
      </c>
      <c r="G25" s="200">
        <f t="shared" ref="G25:J25" si="2">G17+G18+G19+G21+G22+G23+G24</f>
        <v>39.700000000000003</v>
      </c>
      <c r="H25" s="22">
        <f t="shared" si="2"/>
        <v>26.94</v>
      </c>
      <c r="I25" s="59">
        <f t="shared" si="2"/>
        <v>111.64999999999999</v>
      </c>
      <c r="J25" s="464">
        <f t="shared" si="2"/>
        <v>798.91</v>
      </c>
    </row>
    <row r="26" spans="1:10" s="16" customFormat="1" ht="26.45" customHeight="1" x14ac:dyDescent="0.25">
      <c r="A26" s="104"/>
      <c r="B26" s="183" t="s">
        <v>130</v>
      </c>
      <c r="C26" s="404"/>
      <c r="D26" s="887"/>
      <c r="E26" s="300" t="s">
        <v>19</v>
      </c>
      <c r="F26" s="576">
        <f>F17+F18+F20+F21+F22+F23+F24</f>
        <v>775</v>
      </c>
      <c r="G26" s="303">
        <f t="shared" ref="G26:J26" si="3">G17+G18+G20+G21+G22+G23+G24</f>
        <v>52.190000000000005</v>
      </c>
      <c r="H26" s="52">
        <f t="shared" si="3"/>
        <v>37.44</v>
      </c>
      <c r="I26" s="71">
        <f t="shared" si="3"/>
        <v>95.53</v>
      </c>
      <c r="J26" s="474">
        <f t="shared" si="3"/>
        <v>921.95</v>
      </c>
    </row>
    <row r="27" spans="1:10" s="16" customFormat="1" ht="26.45" customHeight="1" x14ac:dyDescent="0.25">
      <c r="A27" s="104"/>
      <c r="B27" s="182" t="s">
        <v>73</v>
      </c>
      <c r="C27" s="405"/>
      <c r="D27" s="888"/>
      <c r="E27" s="299" t="s">
        <v>20</v>
      </c>
      <c r="F27" s="781"/>
      <c r="G27" s="200"/>
      <c r="H27" s="22"/>
      <c r="I27" s="59"/>
      <c r="J27" s="499">
        <f>J25/23.5</f>
        <v>33.996170212765954</v>
      </c>
    </row>
    <row r="28" spans="1:10" s="16" customFormat="1" ht="26.45" customHeight="1" thickBot="1" x14ac:dyDescent="0.3">
      <c r="A28" s="143"/>
      <c r="B28" s="185" t="s">
        <v>130</v>
      </c>
      <c r="C28" s="507"/>
      <c r="D28" s="697"/>
      <c r="E28" s="551" t="s">
        <v>20</v>
      </c>
      <c r="F28" s="498"/>
      <c r="G28" s="431"/>
      <c r="H28" s="432"/>
      <c r="I28" s="433"/>
      <c r="J28" s="434">
        <f>J26/23.5</f>
        <v>39.231914893617024</v>
      </c>
    </row>
    <row r="29" spans="1:10" s="123" customFormat="1" ht="26.45" customHeight="1" x14ac:dyDescent="0.25">
      <c r="A29" s="352"/>
      <c r="B29" s="813"/>
      <c r="C29" s="353"/>
      <c r="D29" s="352"/>
      <c r="E29" s="354"/>
      <c r="F29" s="352"/>
      <c r="G29" s="352"/>
      <c r="H29" s="352"/>
      <c r="I29" s="352"/>
      <c r="J29" s="355"/>
    </row>
    <row r="30" spans="1:10" s="123" customFormat="1" ht="26.45" customHeight="1" x14ac:dyDescent="0.25">
      <c r="A30" s="632" t="s">
        <v>139</v>
      </c>
      <c r="B30" s="814"/>
      <c r="C30" s="762"/>
      <c r="D30" s="352"/>
      <c r="E30" s="354"/>
      <c r="F30" s="352"/>
      <c r="G30" s="352"/>
      <c r="H30" s="352"/>
      <c r="I30" s="352"/>
      <c r="J30" s="355"/>
    </row>
    <row r="31" spans="1:10" x14ac:dyDescent="0.25">
      <c r="A31" s="635" t="s">
        <v>66</v>
      </c>
      <c r="B31" s="821"/>
      <c r="C31" s="113"/>
      <c r="D31" s="11"/>
      <c r="E31" s="11"/>
      <c r="F31" s="11"/>
      <c r="G31" s="11"/>
      <c r="H31" s="11"/>
      <c r="I31" s="11"/>
      <c r="J31" s="11"/>
    </row>
    <row r="32" spans="1:10" x14ac:dyDescent="0.25">
      <c r="A32" s="11"/>
      <c r="B32" s="822"/>
      <c r="C32" s="351"/>
      <c r="D32" s="11"/>
      <c r="E32" s="11"/>
      <c r="F32" s="11"/>
      <c r="G32" s="11"/>
      <c r="H32" s="11"/>
      <c r="I32" s="11"/>
      <c r="J32" s="11"/>
    </row>
    <row r="33" spans="1:10" x14ac:dyDescent="0.25">
      <c r="A33" s="11"/>
      <c r="B33" s="822"/>
      <c r="C33" s="351"/>
      <c r="D33" s="11"/>
      <c r="E33" s="11"/>
      <c r="F33" s="11"/>
      <c r="G33" s="11"/>
      <c r="H33" s="11"/>
      <c r="I33" s="11"/>
      <c r="J33" s="11"/>
    </row>
    <row r="34" spans="1:10" x14ac:dyDescent="0.25">
      <c r="A34" s="11"/>
      <c r="B34" s="822"/>
      <c r="C34" s="351"/>
      <c r="D34" s="11"/>
      <c r="E34" s="11"/>
      <c r="F34" s="11"/>
      <c r="G34" s="11"/>
      <c r="H34" s="11"/>
      <c r="I34" s="11"/>
      <c r="J34" s="11"/>
    </row>
    <row r="35" spans="1:10" x14ac:dyDescent="0.25">
      <c r="A35" s="11"/>
      <c r="B35" s="822"/>
    </row>
    <row r="36" spans="1:10" x14ac:dyDescent="0.25">
      <c r="A36" s="11"/>
      <c r="B36" s="822"/>
    </row>
    <row r="37" spans="1:10" x14ac:dyDescent="0.25">
      <c r="A37" s="11"/>
      <c r="B37" s="822"/>
      <c r="C37" s="351"/>
      <c r="D37" s="11"/>
      <c r="E37" s="11"/>
      <c r="F37" s="11"/>
      <c r="G37" s="11"/>
      <c r="H37" s="11"/>
      <c r="I37" s="11"/>
      <c r="J37" s="11"/>
    </row>
    <row r="38" spans="1:10" x14ac:dyDescent="0.25">
      <c r="A38" s="11"/>
      <c r="B38" s="822"/>
      <c r="C38" s="351"/>
      <c r="D38" s="11"/>
      <c r="E38" s="11"/>
      <c r="F38" s="11"/>
      <c r="G38" s="11"/>
      <c r="H38" s="11"/>
      <c r="I38" s="11"/>
      <c r="J38" s="11"/>
    </row>
    <row r="39" spans="1:10" x14ac:dyDescent="0.25">
      <c r="A39" s="11"/>
      <c r="B39" s="822"/>
      <c r="C39" s="351"/>
      <c r="D39" s="11"/>
      <c r="E39" s="11"/>
      <c r="F39" s="11"/>
      <c r="G39" s="11"/>
      <c r="H39" s="11"/>
      <c r="I39" s="11"/>
      <c r="J39" s="11"/>
    </row>
    <row r="40" spans="1:10" x14ac:dyDescent="0.25">
      <c r="A40" s="11"/>
      <c r="B40" s="822"/>
      <c r="C40" s="351"/>
      <c r="D40" s="11"/>
      <c r="E40" s="11"/>
      <c r="F40" s="11"/>
      <c r="G40" s="11"/>
      <c r="H40" s="11"/>
      <c r="I40" s="11"/>
      <c r="J40" s="11"/>
    </row>
    <row r="41" spans="1:10" s="485" customFormat="1" ht="12.75" x14ac:dyDescent="0.2">
      <c r="B41" s="815"/>
    </row>
    <row r="42" spans="1:10" s="485" customFormat="1" ht="12.75" x14ac:dyDescent="0.2">
      <c r="B42" s="815"/>
    </row>
    <row r="43" spans="1:10" s="485" customFormat="1" ht="12.75" x14ac:dyDescent="0.2">
      <c r="B43" s="815"/>
    </row>
    <row r="44" spans="1:10" s="485" customFormat="1" ht="12.75" x14ac:dyDescent="0.2">
      <c r="B44" s="815"/>
    </row>
    <row r="45" spans="1:10" s="485" customFormat="1" ht="12.75" x14ac:dyDescent="0.2">
      <c r="B45" s="815"/>
    </row>
  </sheetData>
  <mergeCells count="2">
    <mergeCell ref="B4:B5"/>
    <mergeCell ref="D4:D5"/>
  </mergeCells>
  <pageMargins left="0.7" right="0.7" top="0.75" bottom="0.75" header="0.3" footer="0.3"/>
  <pageSetup paperSize="9" scale="4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K43"/>
  <sheetViews>
    <sheetView zoomScale="70" zoomScaleNormal="70" workbookViewId="0">
      <selection activeCell="G14" sqref="G14"/>
    </sheetView>
  </sheetViews>
  <sheetFormatPr defaultRowHeight="15" x14ac:dyDescent="0.25"/>
  <cols>
    <col min="1" max="1" width="16.85546875" customWidth="1"/>
    <col min="2" max="2" width="15.7109375" style="820" customWidth="1"/>
    <col min="3" max="3" width="15.7109375" style="5" customWidth="1"/>
    <col min="4" max="4" width="20.85546875" customWidth="1"/>
    <col min="5" max="5" width="64.42578125" customWidth="1"/>
    <col min="6" max="7" width="16.28515625" customWidth="1"/>
    <col min="9" max="9" width="11.28515625" customWidth="1"/>
    <col min="10" max="10" width="12.85546875" customWidth="1"/>
    <col min="11" max="11" width="20.7109375" customWidth="1"/>
  </cols>
  <sheetData>
    <row r="2" spans="1:11" ht="23.25" x14ac:dyDescent="0.35">
      <c r="A2" s="6" t="s">
        <v>202</v>
      </c>
      <c r="B2" s="5"/>
      <c r="C2" s="961"/>
      <c r="D2" s="6"/>
      <c r="E2" s="6"/>
      <c r="F2" s="1008">
        <v>45027</v>
      </c>
      <c r="G2" s="1008"/>
      <c r="H2" s="1008"/>
      <c r="I2" s="1009"/>
      <c r="J2" s="1009"/>
      <c r="K2" s="8"/>
    </row>
    <row r="3" spans="1:11" ht="15.75" thickBot="1" x14ac:dyDescent="0.3">
      <c r="A3" s="1"/>
      <c r="C3" s="3"/>
      <c r="D3" s="1"/>
      <c r="E3" s="1"/>
      <c r="F3" s="1"/>
      <c r="G3" s="1"/>
      <c r="H3" s="1"/>
      <c r="I3" s="1"/>
      <c r="J3" s="1"/>
      <c r="K3" s="1"/>
    </row>
    <row r="4" spans="1:11" s="16" customFormat="1" ht="21.75" customHeight="1" thickBot="1" x14ac:dyDescent="0.3">
      <c r="A4" s="138"/>
      <c r="B4" s="775"/>
      <c r="C4" s="756" t="s">
        <v>38</v>
      </c>
      <c r="D4" s="251"/>
      <c r="E4" s="771"/>
      <c r="F4" s="638"/>
      <c r="G4" s="1001" t="s">
        <v>203</v>
      </c>
      <c r="H4" s="793" t="s">
        <v>21</v>
      </c>
      <c r="I4" s="794"/>
      <c r="J4" s="795"/>
      <c r="K4" s="703" t="s">
        <v>22</v>
      </c>
    </row>
    <row r="5" spans="1:11" s="16" customFormat="1" ht="28.5" customHeight="1" thickBot="1" x14ac:dyDescent="0.3">
      <c r="A5" s="139" t="s">
        <v>0</v>
      </c>
      <c r="B5" s="102"/>
      <c r="C5" s="96" t="s">
        <v>39</v>
      </c>
      <c r="D5" s="684" t="s">
        <v>40</v>
      </c>
      <c r="E5" s="760" t="s">
        <v>37</v>
      </c>
      <c r="F5" s="96" t="s">
        <v>25</v>
      </c>
      <c r="G5" s="1002"/>
      <c r="H5" s="797" t="s">
        <v>26</v>
      </c>
      <c r="I5" s="484" t="s">
        <v>27</v>
      </c>
      <c r="J5" s="798" t="s">
        <v>28</v>
      </c>
      <c r="K5" s="715" t="s">
        <v>29</v>
      </c>
    </row>
    <row r="6" spans="1:11" s="16" customFormat="1" ht="26.45" customHeight="1" x14ac:dyDescent="0.25">
      <c r="A6" s="140" t="s">
        <v>5</v>
      </c>
      <c r="B6" s="868" t="s">
        <v>73</v>
      </c>
      <c r="C6" s="800">
        <v>324</v>
      </c>
      <c r="D6" s="799" t="s">
        <v>18</v>
      </c>
      <c r="E6" s="562" t="s">
        <v>187</v>
      </c>
      <c r="F6" s="563">
        <v>60</v>
      </c>
      <c r="G6" s="963"/>
      <c r="H6" s="564">
        <v>1.1599999999999999</v>
      </c>
      <c r="I6" s="565">
        <v>3.65</v>
      </c>
      <c r="J6" s="566">
        <v>2.2799999999999998</v>
      </c>
      <c r="K6" s="754">
        <v>48.38</v>
      </c>
    </row>
    <row r="7" spans="1:11" s="16" customFormat="1" ht="26.45" customHeight="1" x14ac:dyDescent="0.25">
      <c r="A7" s="140"/>
      <c r="B7" s="183" t="s">
        <v>75</v>
      </c>
      <c r="C7" s="575">
        <v>29</v>
      </c>
      <c r="D7" s="726" t="s">
        <v>18</v>
      </c>
      <c r="E7" s="298" t="s">
        <v>179</v>
      </c>
      <c r="F7" s="672">
        <v>60</v>
      </c>
      <c r="G7" s="536">
        <v>12.2</v>
      </c>
      <c r="H7" s="240">
        <v>0.66</v>
      </c>
      <c r="I7" s="61">
        <v>0.12</v>
      </c>
      <c r="J7" s="108">
        <v>2.2799999999999998</v>
      </c>
      <c r="K7" s="398">
        <v>14.4</v>
      </c>
    </row>
    <row r="8" spans="1:11" s="33" customFormat="1" ht="26.45" customHeight="1" x14ac:dyDescent="0.25">
      <c r="A8" s="140"/>
      <c r="B8" s="182" t="s">
        <v>73</v>
      </c>
      <c r="C8" s="182">
        <v>331</v>
      </c>
      <c r="D8" s="869" t="s">
        <v>89</v>
      </c>
      <c r="E8" s="159" t="s">
        <v>205</v>
      </c>
      <c r="F8" s="164">
        <v>90</v>
      </c>
      <c r="G8" s="182">
        <v>35.83</v>
      </c>
      <c r="H8" s="302">
        <v>17.989999999999998</v>
      </c>
      <c r="I8" s="57">
        <v>14.98</v>
      </c>
      <c r="J8" s="110">
        <v>12.23</v>
      </c>
      <c r="K8" s="525">
        <v>256.89</v>
      </c>
    </row>
    <row r="9" spans="1:11" s="33" customFormat="1" ht="26.45" customHeight="1" x14ac:dyDescent="0.25">
      <c r="A9" s="140"/>
      <c r="B9" s="183" t="s">
        <v>75</v>
      </c>
      <c r="C9" s="183">
        <v>89</v>
      </c>
      <c r="D9" s="870" t="s">
        <v>9</v>
      </c>
      <c r="E9" s="161" t="s">
        <v>90</v>
      </c>
      <c r="F9" s="165">
        <v>90</v>
      </c>
      <c r="G9" s="183"/>
      <c r="H9" s="408">
        <v>18.13</v>
      </c>
      <c r="I9" s="75">
        <v>17.05</v>
      </c>
      <c r="J9" s="466">
        <v>3.69</v>
      </c>
      <c r="K9" s="513">
        <v>240.96</v>
      </c>
    </row>
    <row r="10" spans="1:11" s="33" customFormat="1" ht="26.45" customHeight="1" x14ac:dyDescent="0.25">
      <c r="A10" s="140"/>
      <c r="B10" s="131"/>
      <c r="C10" s="553">
        <v>52</v>
      </c>
      <c r="D10" s="568" t="s">
        <v>63</v>
      </c>
      <c r="E10" s="157" t="s">
        <v>138</v>
      </c>
      <c r="F10" s="660">
        <v>150</v>
      </c>
      <c r="G10" s="227">
        <v>14.06</v>
      </c>
      <c r="H10" s="272">
        <v>3.31</v>
      </c>
      <c r="I10" s="20">
        <v>5.56</v>
      </c>
      <c r="J10" s="43">
        <v>25.99</v>
      </c>
      <c r="K10" s="271">
        <v>167.07</v>
      </c>
    </row>
    <row r="11" spans="1:11" s="33" customFormat="1" ht="36" customHeight="1" x14ac:dyDescent="0.25">
      <c r="A11" s="140"/>
      <c r="B11" s="131"/>
      <c r="C11" s="132">
        <v>104</v>
      </c>
      <c r="D11" s="724" t="s">
        <v>17</v>
      </c>
      <c r="E11" s="707" t="s">
        <v>191</v>
      </c>
      <c r="F11" s="739">
        <v>200</v>
      </c>
      <c r="G11" s="631">
        <v>16.36</v>
      </c>
      <c r="H11" s="238">
        <v>0</v>
      </c>
      <c r="I11" s="15">
        <v>0</v>
      </c>
      <c r="J11" s="18">
        <v>14.4</v>
      </c>
      <c r="K11" s="616">
        <v>58.4</v>
      </c>
    </row>
    <row r="12" spans="1:11" s="33" customFormat="1" ht="26.45" customHeight="1" x14ac:dyDescent="0.25">
      <c r="A12" s="140"/>
      <c r="B12" s="131"/>
      <c r="C12" s="133">
        <v>119</v>
      </c>
      <c r="D12" s="717" t="s">
        <v>13</v>
      </c>
      <c r="E12" s="148" t="s">
        <v>54</v>
      </c>
      <c r="F12" s="126">
        <v>30</v>
      </c>
      <c r="G12" s="130">
        <v>1.88</v>
      </c>
      <c r="H12" s="238">
        <v>2.2799999999999998</v>
      </c>
      <c r="I12" s="15">
        <v>0.24</v>
      </c>
      <c r="J12" s="18">
        <v>14.76</v>
      </c>
      <c r="K12" s="617">
        <v>70.5</v>
      </c>
    </row>
    <row r="13" spans="1:11" s="33" customFormat="1" ht="26.45" customHeight="1" x14ac:dyDescent="0.25">
      <c r="A13" s="140"/>
      <c r="B13" s="131"/>
      <c r="C13" s="130">
        <v>120</v>
      </c>
      <c r="D13" s="717" t="s">
        <v>14</v>
      </c>
      <c r="E13" s="148" t="s">
        <v>46</v>
      </c>
      <c r="F13" s="126">
        <v>20</v>
      </c>
      <c r="G13" s="130">
        <v>1.4</v>
      </c>
      <c r="H13" s="238">
        <v>1.32</v>
      </c>
      <c r="I13" s="15">
        <v>0.24</v>
      </c>
      <c r="J13" s="18">
        <v>8.0399999999999991</v>
      </c>
      <c r="K13" s="617">
        <v>39.6</v>
      </c>
    </row>
    <row r="14" spans="1:11" s="33" customFormat="1" ht="26.45" customHeight="1" x14ac:dyDescent="0.25">
      <c r="A14" s="140"/>
      <c r="B14" s="182" t="s">
        <v>73</v>
      </c>
      <c r="C14" s="182"/>
      <c r="D14" s="869"/>
      <c r="E14" s="419" t="s">
        <v>19</v>
      </c>
      <c r="F14" s="464">
        <f>F6+F8+F10+F11+F12+F13</f>
        <v>550</v>
      </c>
      <c r="G14" s="200">
        <f>G7+G8+G10+G11+G12+G13</f>
        <v>81.73</v>
      </c>
      <c r="H14" s="200">
        <f t="shared" ref="H14:K14" si="0">H6+H8+H10+H11+H12+H13</f>
        <v>26.06</v>
      </c>
      <c r="I14" s="22">
        <f t="shared" si="0"/>
        <v>24.669999999999995</v>
      </c>
      <c r="J14" s="109">
        <f t="shared" si="0"/>
        <v>77.699999999999989</v>
      </c>
      <c r="K14" s="472">
        <f t="shared" si="0"/>
        <v>640.84</v>
      </c>
    </row>
    <row r="15" spans="1:11" s="33" customFormat="1" ht="26.45" customHeight="1" x14ac:dyDescent="0.25">
      <c r="A15" s="140"/>
      <c r="B15" s="183" t="s">
        <v>75</v>
      </c>
      <c r="C15" s="183"/>
      <c r="D15" s="870"/>
      <c r="E15" s="424" t="s">
        <v>19</v>
      </c>
      <c r="F15" s="453">
        <f>F7+F9+F10+F11+F12+F13</f>
        <v>550</v>
      </c>
      <c r="G15" s="303"/>
      <c r="H15" s="303">
        <f t="shared" ref="H15:K15" si="1">H7+H9+H10+H11+H12+H13</f>
        <v>25.7</v>
      </c>
      <c r="I15" s="52">
        <f t="shared" si="1"/>
        <v>23.209999999999997</v>
      </c>
      <c r="J15" s="761">
        <f t="shared" si="1"/>
        <v>69.16</v>
      </c>
      <c r="K15" s="291">
        <f t="shared" si="1"/>
        <v>590.92999999999995</v>
      </c>
    </row>
    <row r="16" spans="1:11" s="33" customFormat="1" ht="26.45" customHeight="1" x14ac:dyDescent="0.25">
      <c r="A16" s="140"/>
      <c r="B16" s="182" t="s">
        <v>73</v>
      </c>
      <c r="C16" s="182"/>
      <c r="D16" s="869"/>
      <c r="E16" s="465" t="s">
        <v>20</v>
      </c>
      <c r="F16" s="164"/>
      <c r="G16" s="182"/>
      <c r="H16" s="302"/>
      <c r="I16" s="57"/>
      <c r="J16" s="110"/>
      <c r="K16" s="871">
        <f>K14/23.5</f>
        <v>27.269787234042553</v>
      </c>
    </row>
    <row r="17" spans="1:11" s="33" customFormat="1" ht="26.45" customHeight="1" thickBot="1" x14ac:dyDescent="0.3">
      <c r="A17" s="140"/>
      <c r="B17" s="185" t="s">
        <v>75</v>
      </c>
      <c r="C17" s="185"/>
      <c r="D17" s="872"/>
      <c r="E17" s="429" t="s">
        <v>20</v>
      </c>
      <c r="F17" s="166"/>
      <c r="G17" s="185"/>
      <c r="H17" s="304"/>
      <c r="I17" s="162"/>
      <c r="J17" s="187"/>
      <c r="K17" s="873">
        <f>K15/23.5</f>
        <v>25.145957446808509</v>
      </c>
    </row>
    <row r="18" spans="1:11" s="16" customFormat="1" ht="36" customHeight="1" x14ac:dyDescent="0.25">
      <c r="A18" s="142" t="s">
        <v>6</v>
      </c>
      <c r="B18" s="220"/>
      <c r="C18" s="153">
        <v>24</v>
      </c>
      <c r="D18" s="646" t="s">
        <v>18</v>
      </c>
      <c r="E18" s="390" t="s">
        <v>112</v>
      </c>
      <c r="F18" s="522">
        <v>150</v>
      </c>
      <c r="G18" s="956"/>
      <c r="H18" s="259">
        <v>0.6</v>
      </c>
      <c r="I18" s="34">
        <v>0.6</v>
      </c>
      <c r="J18" s="45">
        <v>14.7</v>
      </c>
      <c r="K18" s="477">
        <v>70.5</v>
      </c>
    </row>
    <row r="19" spans="1:11" s="16" customFormat="1" ht="26.45" customHeight="1" x14ac:dyDescent="0.25">
      <c r="A19" s="103"/>
      <c r="B19" s="132"/>
      <c r="C19" s="167">
        <v>34</v>
      </c>
      <c r="D19" s="386" t="s">
        <v>8</v>
      </c>
      <c r="E19" s="388" t="s">
        <v>76</v>
      </c>
      <c r="F19" s="692">
        <v>200</v>
      </c>
      <c r="G19" s="692"/>
      <c r="H19" s="239">
        <v>9.19</v>
      </c>
      <c r="I19" s="13">
        <v>5.64</v>
      </c>
      <c r="J19" s="23">
        <v>13.63</v>
      </c>
      <c r="K19" s="286">
        <v>141.18</v>
      </c>
    </row>
    <row r="20" spans="1:11" s="33" customFormat="1" ht="26.45" customHeight="1" x14ac:dyDescent="0.25">
      <c r="A20" s="104"/>
      <c r="B20" s="182"/>
      <c r="C20" s="164">
        <v>240</v>
      </c>
      <c r="D20" s="503" t="s">
        <v>9</v>
      </c>
      <c r="E20" s="517" t="s">
        <v>125</v>
      </c>
      <c r="F20" s="523">
        <v>90</v>
      </c>
      <c r="G20" s="523"/>
      <c r="H20" s="302">
        <v>20.170000000000002</v>
      </c>
      <c r="I20" s="57">
        <v>20.309999999999999</v>
      </c>
      <c r="J20" s="110">
        <v>2.09</v>
      </c>
      <c r="K20" s="525">
        <v>274</v>
      </c>
    </row>
    <row r="21" spans="1:11" s="33" customFormat="1" ht="26.45" customHeight="1" x14ac:dyDescent="0.25">
      <c r="A21" s="104"/>
      <c r="B21" s="183"/>
      <c r="C21" s="165">
        <v>82</v>
      </c>
      <c r="D21" s="446" t="s">
        <v>9</v>
      </c>
      <c r="E21" s="679" t="s">
        <v>144</v>
      </c>
      <c r="F21" s="545">
        <v>95</v>
      </c>
      <c r="G21" s="545"/>
      <c r="H21" s="336">
        <v>24.87</v>
      </c>
      <c r="I21" s="53">
        <v>21.09</v>
      </c>
      <c r="J21" s="54">
        <v>0.72</v>
      </c>
      <c r="K21" s="526">
        <v>290.5</v>
      </c>
    </row>
    <row r="22" spans="1:11" s="33" customFormat="1" ht="26.45" customHeight="1" x14ac:dyDescent="0.25">
      <c r="A22" s="104"/>
      <c r="B22" s="131"/>
      <c r="C22" s="168">
        <v>65</v>
      </c>
      <c r="D22" s="387" t="s">
        <v>86</v>
      </c>
      <c r="E22" s="148" t="s">
        <v>53</v>
      </c>
      <c r="F22" s="126">
        <v>150</v>
      </c>
      <c r="G22" s="126"/>
      <c r="H22" s="381">
        <v>6.76</v>
      </c>
      <c r="I22" s="90">
        <v>3.93</v>
      </c>
      <c r="J22" s="91">
        <v>41.29</v>
      </c>
      <c r="K22" s="527">
        <v>227.48</v>
      </c>
    </row>
    <row r="23" spans="1:11" s="16" customFormat="1" ht="33.75" customHeight="1" x14ac:dyDescent="0.25">
      <c r="A23" s="105"/>
      <c r="B23" s="132"/>
      <c r="C23" s="212">
        <v>216</v>
      </c>
      <c r="D23" s="179" t="s">
        <v>17</v>
      </c>
      <c r="E23" s="218" t="s">
        <v>132</v>
      </c>
      <c r="F23" s="130">
        <v>200</v>
      </c>
      <c r="G23" s="169"/>
      <c r="H23" s="238">
        <v>0.25</v>
      </c>
      <c r="I23" s="15">
        <v>0</v>
      </c>
      <c r="J23" s="38">
        <v>12.73</v>
      </c>
      <c r="K23" s="191">
        <v>51.3</v>
      </c>
    </row>
    <row r="24" spans="1:11" s="16" customFormat="1" ht="26.45" customHeight="1" x14ac:dyDescent="0.25">
      <c r="A24" s="105"/>
      <c r="B24" s="133"/>
      <c r="C24" s="99">
        <v>119</v>
      </c>
      <c r="D24" s="148" t="s">
        <v>13</v>
      </c>
      <c r="E24" s="179" t="s">
        <v>54</v>
      </c>
      <c r="F24" s="184">
        <v>20</v>
      </c>
      <c r="G24" s="597"/>
      <c r="H24" s="238">
        <v>1.52</v>
      </c>
      <c r="I24" s="15">
        <v>0.16</v>
      </c>
      <c r="J24" s="38">
        <v>9.84</v>
      </c>
      <c r="K24" s="257">
        <v>47</v>
      </c>
    </row>
    <row r="25" spans="1:11" s="16" customFormat="1" ht="26.45" customHeight="1" x14ac:dyDescent="0.25">
      <c r="A25" s="105"/>
      <c r="B25" s="133"/>
      <c r="C25" s="126">
        <v>120</v>
      </c>
      <c r="D25" s="560" t="s">
        <v>14</v>
      </c>
      <c r="E25" s="148" t="s">
        <v>46</v>
      </c>
      <c r="F25" s="168">
        <v>20</v>
      </c>
      <c r="G25" s="168"/>
      <c r="H25" s="272">
        <v>1.32</v>
      </c>
      <c r="I25" s="20">
        <v>0.24</v>
      </c>
      <c r="J25" s="21">
        <v>8.0399999999999991</v>
      </c>
      <c r="K25" s="444">
        <v>39.6</v>
      </c>
    </row>
    <row r="26" spans="1:11" s="33" customFormat="1" ht="26.45" customHeight="1" x14ac:dyDescent="0.25">
      <c r="A26" s="104"/>
      <c r="B26" s="182"/>
      <c r="C26" s="500"/>
      <c r="D26" s="666"/>
      <c r="E26" s="419" t="s">
        <v>19</v>
      </c>
      <c r="F26" s="427">
        <f t="shared" ref="F26:K26" si="2">F18+F19+F20+F22+F23+F24+F25</f>
        <v>830</v>
      </c>
      <c r="G26" s="427"/>
      <c r="H26" s="200">
        <f t="shared" si="2"/>
        <v>39.81</v>
      </c>
      <c r="I26" s="22">
        <f t="shared" si="2"/>
        <v>30.879999999999995</v>
      </c>
      <c r="J26" s="109">
        <f t="shared" si="2"/>
        <v>102.32</v>
      </c>
      <c r="K26" s="472">
        <f t="shared" si="2"/>
        <v>851.06</v>
      </c>
    </row>
    <row r="27" spans="1:11" s="33" customFormat="1" ht="26.45" customHeight="1" x14ac:dyDescent="0.25">
      <c r="A27" s="104"/>
      <c r="B27" s="236"/>
      <c r="C27" s="518"/>
      <c r="D27" s="665"/>
      <c r="E27" s="519" t="s">
        <v>19</v>
      </c>
      <c r="F27" s="474">
        <f t="shared" ref="F27:K27" si="3">F18+F19+F21+F22+F23+F24+F25</f>
        <v>835</v>
      </c>
      <c r="G27" s="474"/>
      <c r="H27" s="303">
        <f t="shared" si="3"/>
        <v>44.51</v>
      </c>
      <c r="I27" s="52">
        <f t="shared" si="3"/>
        <v>31.659999999999997</v>
      </c>
      <c r="J27" s="761">
        <f t="shared" si="3"/>
        <v>100.95000000000002</v>
      </c>
      <c r="K27" s="291">
        <f t="shared" si="3"/>
        <v>867.56</v>
      </c>
    </row>
    <row r="28" spans="1:11" s="33" customFormat="1" ht="26.45" customHeight="1" x14ac:dyDescent="0.25">
      <c r="A28" s="104"/>
      <c r="B28" s="235"/>
      <c r="C28" s="500"/>
      <c r="D28" s="666"/>
      <c r="E28" s="465" t="s">
        <v>20</v>
      </c>
      <c r="F28" s="427"/>
      <c r="G28" s="427"/>
      <c r="H28" s="200"/>
      <c r="I28" s="22"/>
      <c r="J28" s="109"/>
      <c r="K28" s="528">
        <f>K26/23.5</f>
        <v>36.215319148936167</v>
      </c>
    </row>
    <row r="29" spans="1:11" s="33" customFormat="1" ht="26.45" customHeight="1" thickBot="1" x14ac:dyDescent="0.3">
      <c r="A29" s="143"/>
      <c r="B29" s="185"/>
      <c r="C29" s="520"/>
      <c r="D29" s="697"/>
      <c r="E29" s="429" t="s">
        <v>20</v>
      </c>
      <c r="F29" s="166"/>
      <c r="G29" s="166"/>
      <c r="H29" s="431"/>
      <c r="I29" s="432"/>
      <c r="J29" s="476"/>
      <c r="K29" s="529">
        <f>K27/23.5</f>
        <v>36.917446808510633</v>
      </c>
    </row>
    <row r="30" spans="1:11" x14ac:dyDescent="0.25">
      <c r="A30" s="2"/>
      <c r="C30" s="4"/>
      <c r="D30" s="2"/>
      <c r="E30" s="2"/>
      <c r="F30" s="2"/>
      <c r="G30" s="2"/>
      <c r="H30" s="10"/>
      <c r="I30" s="9"/>
      <c r="J30" s="2"/>
      <c r="K30" s="12"/>
    </row>
    <row r="31" spans="1:11" ht="18.75" x14ac:dyDescent="0.25">
      <c r="A31" s="632" t="s">
        <v>65</v>
      </c>
      <c r="B31" s="825"/>
      <c r="C31" s="633"/>
      <c r="D31" s="634"/>
      <c r="E31" s="25"/>
      <c r="F31" s="26"/>
      <c r="G31" s="26"/>
      <c r="H31" s="9"/>
      <c r="I31" s="11"/>
      <c r="J31" s="11"/>
    </row>
    <row r="32" spans="1:11" ht="18.75" x14ac:dyDescent="0.25">
      <c r="A32" s="635" t="s">
        <v>66</v>
      </c>
      <c r="B32" s="821"/>
      <c r="C32" s="636"/>
      <c r="D32" s="636"/>
      <c r="E32" s="25"/>
      <c r="F32" s="26"/>
      <c r="G32" s="26"/>
      <c r="H32" s="11"/>
      <c r="I32" s="11"/>
      <c r="J32" s="11"/>
    </row>
    <row r="33" spans="4:10" ht="18.75" x14ac:dyDescent="0.25">
      <c r="D33" s="11"/>
      <c r="E33" s="25"/>
      <c r="F33" s="26"/>
      <c r="G33" s="26"/>
      <c r="H33" s="11"/>
      <c r="I33" s="11"/>
      <c r="J33" s="11"/>
    </row>
    <row r="34" spans="4:10" ht="18.75" x14ac:dyDescent="0.25">
      <c r="D34" s="11"/>
      <c r="E34" s="25"/>
      <c r="F34" s="26"/>
      <c r="G34" s="26"/>
      <c r="H34" s="11"/>
      <c r="I34" s="11"/>
      <c r="J34" s="11"/>
    </row>
    <row r="36" spans="4:10" ht="18.75" x14ac:dyDescent="0.25">
      <c r="D36" s="11"/>
      <c r="E36" s="25"/>
      <c r="F36" s="26"/>
      <c r="G36" s="26"/>
      <c r="H36" s="11"/>
      <c r="I36" s="11"/>
      <c r="J36" s="11"/>
    </row>
    <row r="37" spans="4:10" x14ac:dyDescent="0.25">
      <c r="D37" s="11"/>
      <c r="E37" s="11"/>
      <c r="F37" s="11"/>
      <c r="G37" s="11"/>
      <c r="H37" s="11"/>
      <c r="I37" s="11"/>
      <c r="J37" s="11"/>
    </row>
    <row r="38" spans="4:10" x14ac:dyDescent="0.25">
      <c r="D38" s="11"/>
      <c r="E38" s="11"/>
      <c r="F38" s="11"/>
      <c r="G38" s="11"/>
      <c r="H38" s="11"/>
      <c r="I38" s="11"/>
      <c r="J38" s="11"/>
    </row>
    <row r="39" spans="4:10" x14ac:dyDescent="0.25">
      <c r="D39" s="11"/>
      <c r="E39" s="11"/>
      <c r="F39" s="11"/>
      <c r="G39" s="11"/>
      <c r="H39" s="11"/>
      <c r="I39" s="11"/>
      <c r="J39" s="11"/>
    </row>
    <row r="40" spans="4:10" x14ac:dyDescent="0.25">
      <c r="D40" s="11"/>
      <c r="E40" s="11"/>
      <c r="F40" s="11"/>
      <c r="G40" s="11"/>
      <c r="H40" s="11"/>
      <c r="I40" s="11"/>
      <c r="J40" s="11"/>
    </row>
    <row r="41" spans="4:10" x14ac:dyDescent="0.25">
      <c r="D41" s="11"/>
      <c r="E41" s="11"/>
      <c r="F41" s="11"/>
      <c r="G41" s="11"/>
      <c r="H41" s="11"/>
      <c r="I41" s="11"/>
      <c r="J41" s="11"/>
    </row>
    <row r="42" spans="4:10" x14ac:dyDescent="0.25">
      <c r="D42" s="11"/>
      <c r="E42" s="11"/>
      <c r="F42" s="11"/>
      <c r="G42" s="11"/>
      <c r="H42" s="11"/>
      <c r="I42" s="11"/>
      <c r="J42" s="11"/>
    </row>
    <row r="43" spans="4:10" x14ac:dyDescent="0.25">
      <c r="D43" s="11"/>
      <c r="E43" s="11"/>
      <c r="F43" s="11"/>
      <c r="G43" s="11"/>
      <c r="H43" s="11"/>
      <c r="I43" s="11"/>
      <c r="J43" s="11"/>
    </row>
  </sheetData>
  <mergeCells count="2">
    <mergeCell ref="G4:G5"/>
    <mergeCell ref="F2:J2"/>
  </mergeCells>
  <pageMargins left="0.7" right="0.7" top="0.75" bottom="0.75" header="0.3" footer="0.3"/>
  <pageSetup paperSize="9" scale="44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K36"/>
  <sheetViews>
    <sheetView zoomScale="80" zoomScaleNormal="80" workbookViewId="0">
      <selection activeCell="G13" sqref="G13"/>
    </sheetView>
  </sheetViews>
  <sheetFormatPr defaultRowHeight="15" x14ac:dyDescent="0.25"/>
  <cols>
    <col min="1" max="1" width="16.85546875" customWidth="1"/>
    <col min="2" max="2" width="16.85546875" style="824" customWidth="1"/>
    <col min="3" max="3" width="15.7109375" style="5" customWidth="1"/>
    <col min="4" max="4" width="24.42578125" customWidth="1"/>
    <col min="5" max="5" width="64.42578125" customWidth="1"/>
    <col min="6" max="7" width="15.42578125" customWidth="1"/>
    <col min="8" max="8" width="10" customWidth="1"/>
    <col min="9" max="9" width="11.28515625" customWidth="1"/>
    <col min="10" max="10" width="12.85546875" customWidth="1"/>
    <col min="11" max="11" width="20.7109375" customWidth="1"/>
  </cols>
  <sheetData>
    <row r="2" spans="1:11" ht="23.25" x14ac:dyDescent="0.35">
      <c r="A2" s="6" t="s">
        <v>202</v>
      </c>
      <c r="B2" s="5"/>
      <c r="C2" s="965"/>
      <c r="D2" s="6"/>
      <c r="E2" s="6"/>
      <c r="F2" s="1003">
        <v>45028</v>
      </c>
      <c r="G2" s="1003"/>
      <c r="H2" s="1003"/>
      <c r="I2" s="1003"/>
      <c r="J2" s="1004"/>
      <c r="K2" s="1004"/>
    </row>
    <row r="3" spans="1:11" ht="15.75" thickBot="1" x14ac:dyDescent="0.3">
      <c r="A3" s="1"/>
      <c r="C3" s="3"/>
      <c r="D3" s="1"/>
      <c r="E3" s="1"/>
      <c r="F3" s="1"/>
      <c r="G3" s="1"/>
      <c r="H3" s="1"/>
      <c r="I3" s="1"/>
      <c r="J3" s="1"/>
      <c r="K3" s="1"/>
    </row>
    <row r="4" spans="1:11" s="16" customFormat="1" ht="21.75" customHeight="1" thickBot="1" x14ac:dyDescent="0.3">
      <c r="A4" s="138"/>
      <c r="B4" s="736"/>
      <c r="C4" s="639" t="s">
        <v>38</v>
      </c>
      <c r="D4" s="701"/>
      <c r="E4" s="702"/>
      <c r="F4" s="966"/>
      <c r="G4" s="1001" t="s">
        <v>203</v>
      </c>
      <c r="H4" s="785" t="s">
        <v>21</v>
      </c>
      <c r="I4" s="785"/>
      <c r="J4" s="786"/>
      <c r="K4" s="703" t="s">
        <v>22</v>
      </c>
    </row>
    <row r="5" spans="1:11" s="16" customFormat="1" ht="28.5" customHeight="1" thickBot="1" x14ac:dyDescent="0.3">
      <c r="A5" s="139" t="s">
        <v>0</v>
      </c>
      <c r="B5" s="801"/>
      <c r="C5" s="102" t="s">
        <v>39</v>
      </c>
      <c r="D5" s="396" t="s">
        <v>40</v>
      </c>
      <c r="E5" s="102" t="s">
        <v>37</v>
      </c>
      <c r="F5" s="967" t="s">
        <v>25</v>
      </c>
      <c r="G5" s="1002"/>
      <c r="H5" s="96" t="s">
        <v>26</v>
      </c>
      <c r="I5" s="484" t="s">
        <v>27</v>
      </c>
      <c r="J5" s="96" t="s">
        <v>28</v>
      </c>
      <c r="K5" s="715" t="s">
        <v>29</v>
      </c>
    </row>
    <row r="6" spans="1:11" s="16" customFormat="1" ht="26.45" customHeight="1" thickBot="1" x14ac:dyDescent="0.3">
      <c r="A6" s="103" t="s">
        <v>5</v>
      </c>
      <c r="B6" s="135"/>
      <c r="C6" s="559">
        <v>24</v>
      </c>
      <c r="D6" s="390" t="s">
        <v>18</v>
      </c>
      <c r="E6" s="646" t="s">
        <v>212</v>
      </c>
      <c r="F6" s="135">
        <v>45</v>
      </c>
      <c r="G6" s="135">
        <v>49.83</v>
      </c>
      <c r="H6" s="35">
        <v>8.25</v>
      </c>
      <c r="I6" s="36">
        <v>6.25</v>
      </c>
      <c r="J6" s="39">
        <v>22</v>
      </c>
      <c r="K6" s="511">
        <v>175</v>
      </c>
    </row>
    <row r="7" spans="1:11" s="16" customFormat="1" ht="26.45" customHeight="1" x14ac:dyDescent="0.25">
      <c r="A7" s="103"/>
      <c r="B7" s="219"/>
      <c r="C7" s="144">
        <v>137</v>
      </c>
      <c r="D7" s="459" t="s">
        <v>18</v>
      </c>
      <c r="E7" s="462" t="s">
        <v>204</v>
      </c>
      <c r="F7" s="956">
        <v>150</v>
      </c>
      <c r="G7" s="135">
        <v>32.44</v>
      </c>
      <c r="H7" s="339">
        <v>1.8</v>
      </c>
      <c r="I7" s="46">
        <v>0</v>
      </c>
      <c r="J7" s="47">
        <v>17.2</v>
      </c>
      <c r="K7" s="271">
        <v>76</v>
      </c>
    </row>
    <row r="8" spans="1:11" s="33" customFormat="1" ht="39.75" customHeight="1" x14ac:dyDescent="0.25">
      <c r="A8" s="140"/>
      <c r="B8" s="131"/>
      <c r="C8" s="131">
        <v>197</v>
      </c>
      <c r="D8" s="560" t="s">
        <v>18</v>
      </c>
      <c r="E8" s="218" t="s">
        <v>180</v>
      </c>
      <c r="F8" s="219">
        <v>50</v>
      </c>
      <c r="G8" s="219">
        <v>19.98</v>
      </c>
      <c r="H8" s="17">
        <v>4.84</v>
      </c>
      <c r="I8" s="15">
        <v>4.43</v>
      </c>
      <c r="J8" s="18">
        <v>9.8699999999999992</v>
      </c>
      <c r="K8" s="194">
        <v>99.54</v>
      </c>
    </row>
    <row r="9" spans="1:11" s="33" customFormat="1" ht="26.45" customHeight="1" x14ac:dyDescent="0.25">
      <c r="A9" s="140"/>
      <c r="B9" s="131"/>
      <c r="C9" s="553">
        <v>69</v>
      </c>
      <c r="D9" s="149" t="s">
        <v>61</v>
      </c>
      <c r="E9" s="282" t="s">
        <v>217</v>
      </c>
      <c r="F9" s="131">
        <v>205</v>
      </c>
      <c r="G9" s="131">
        <v>21.91</v>
      </c>
      <c r="H9" s="17">
        <v>7.32</v>
      </c>
      <c r="I9" s="15">
        <v>7.29</v>
      </c>
      <c r="J9" s="18">
        <v>34.18</v>
      </c>
      <c r="K9" s="616">
        <v>230.69</v>
      </c>
    </row>
    <row r="10" spans="1:11" s="33" customFormat="1" ht="26.45" customHeight="1" x14ac:dyDescent="0.25">
      <c r="A10" s="140"/>
      <c r="B10" s="131"/>
      <c r="C10" s="144">
        <v>113</v>
      </c>
      <c r="D10" s="179" t="s">
        <v>4</v>
      </c>
      <c r="E10" s="148" t="s">
        <v>10</v>
      </c>
      <c r="F10" s="130">
        <v>210</v>
      </c>
      <c r="G10" s="130">
        <v>2.48</v>
      </c>
      <c r="H10" s="17">
        <v>0.04</v>
      </c>
      <c r="I10" s="15">
        <v>0</v>
      </c>
      <c r="J10" s="38">
        <v>7.4</v>
      </c>
      <c r="K10" s="258">
        <v>30.26</v>
      </c>
    </row>
    <row r="11" spans="1:11" s="33" customFormat="1" ht="26.45" customHeight="1" x14ac:dyDescent="0.25">
      <c r="A11" s="140"/>
      <c r="B11" s="131"/>
      <c r="C11" s="146">
        <v>121</v>
      </c>
      <c r="D11" s="179" t="s">
        <v>13</v>
      </c>
      <c r="E11" s="218" t="s">
        <v>50</v>
      </c>
      <c r="F11" s="184">
        <v>20</v>
      </c>
      <c r="G11" s="184">
        <v>1.75</v>
      </c>
      <c r="H11" s="17">
        <v>1.5</v>
      </c>
      <c r="I11" s="15">
        <v>0.57999999999999996</v>
      </c>
      <c r="J11" s="18">
        <v>9.9600000000000009</v>
      </c>
      <c r="K11" s="616">
        <v>52.4</v>
      </c>
    </row>
    <row r="12" spans="1:11" s="33" customFormat="1" ht="26.45" customHeight="1" x14ac:dyDescent="0.25">
      <c r="A12" s="140"/>
      <c r="B12" s="131"/>
      <c r="C12" s="572"/>
      <c r="D12" s="211"/>
      <c r="E12" s="155" t="s">
        <v>19</v>
      </c>
      <c r="F12" s="266">
        <f>F6+F8+F9+F10+F11</f>
        <v>530</v>
      </c>
      <c r="G12" s="19">
        <f>G6+G8+G9+G10+G11+G7</f>
        <v>128.38999999999999</v>
      </c>
      <c r="H12" s="19">
        <f t="shared" ref="H12:K12" si="0">H6+H8+H9+H10+H11</f>
        <v>21.95</v>
      </c>
      <c r="I12" s="20">
        <f t="shared" si="0"/>
        <v>18.549999999999997</v>
      </c>
      <c r="J12" s="21">
        <f t="shared" si="0"/>
        <v>83.41</v>
      </c>
      <c r="K12" s="874">
        <f t="shared" si="0"/>
        <v>587.89</v>
      </c>
    </row>
    <row r="13" spans="1:11" s="33" customFormat="1" ht="26.45" customHeight="1" thickBot="1" x14ac:dyDescent="0.3">
      <c r="A13" s="140"/>
      <c r="B13" s="134"/>
      <c r="C13" s="265"/>
      <c r="D13" s="391"/>
      <c r="E13" s="156" t="s">
        <v>20</v>
      </c>
      <c r="F13" s="134"/>
      <c r="G13" s="134"/>
      <c r="H13" s="208"/>
      <c r="I13" s="151"/>
      <c r="J13" s="222"/>
      <c r="K13" s="875">
        <f>K12/23.5</f>
        <v>25.016595744680849</v>
      </c>
    </row>
    <row r="14" spans="1:11" s="16" customFormat="1" ht="26.45" customHeight="1" x14ac:dyDescent="0.25">
      <c r="A14" s="142" t="s">
        <v>6</v>
      </c>
      <c r="B14" s="219"/>
      <c r="C14" s="559">
        <v>133</v>
      </c>
      <c r="D14" s="390" t="s">
        <v>18</v>
      </c>
      <c r="E14" s="646" t="s">
        <v>143</v>
      </c>
      <c r="F14" s="522">
        <v>60</v>
      </c>
      <c r="G14" s="522"/>
      <c r="H14" s="263">
        <v>1.24</v>
      </c>
      <c r="I14" s="36">
        <v>0.21</v>
      </c>
      <c r="J14" s="37">
        <v>6.12</v>
      </c>
      <c r="K14" s="313">
        <v>31.32</v>
      </c>
    </row>
    <row r="15" spans="1:11" s="16" customFormat="1" ht="26.45" customHeight="1" x14ac:dyDescent="0.25">
      <c r="A15" s="103"/>
      <c r="B15" s="130"/>
      <c r="C15" s="553">
        <v>35</v>
      </c>
      <c r="D15" s="205" t="s">
        <v>97</v>
      </c>
      <c r="E15" s="157" t="s">
        <v>94</v>
      </c>
      <c r="F15" s="227">
        <v>200</v>
      </c>
      <c r="G15" s="412"/>
      <c r="H15" s="239">
        <v>4.91</v>
      </c>
      <c r="I15" s="13">
        <v>9.9600000000000009</v>
      </c>
      <c r="J15" s="40">
        <v>9.02</v>
      </c>
      <c r="K15" s="99">
        <v>146.41</v>
      </c>
    </row>
    <row r="16" spans="1:11" s="33" customFormat="1" ht="35.25" customHeight="1" x14ac:dyDescent="0.25">
      <c r="A16" s="104"/>
      <c r="B16" s="131"/>
      <c r="C16" s="553">
        <v>148</v>
      </c>
      <c r="D16" s="149" t="s">
        <v>9</v>
      </c>
      <c r="E16" s="178" t="s">
        <v>137</v>
      </c>
      <c r="F16" s="227">
        <v>90</v>
      </c>
      <c r="G16" s="412"/>
      <c r="H16" s="272">
        <v>19.52</v>
      </c>
      <c r="I16" s="20">
        <v>10.17</v>
      </c>
      <c r="J16" s="43">
        <v>5.89</v>
      </c>
      <c r="K16" s="271">
        <v>193.12</v>
      </c>
    </row>
    <row r="17" spans="1:11" s="33" customFormat="1" ht="26.45" customHeight="1" x14ac:dyDescent="0.25">
      <c r="A17" s="104"/>
      <c r="B17" s="182" t="s">
        <v>73</v>
      </c>
      <c r="C17" s="492">
        <v>50</v>
      </c>
      <c r="D17" s="175" t="s">
        <v>63</v>
      </c>
      <c r="E17" s="503" t="s">
        <v>95</v>
      </c>
      <c r="F17" s="182">
        <v>150</v>
      </c>
      <c r="G17" s="523"/>
      <c r="H17" s="531">
        <v>3.28</v>
      </c>
      <c r="I17" s="504">
        <v>7.81</v>
      </c>
      <c r="J17" s="532">
        <v>21.57</v>
      </c>
      <c r="K17" s="533">
        <v>170.22</v>
      </c>
    </row>
    <row r="18" spans="1:11" s="33" customFormat="1" ht="26.45" customHeight="1" x14ac:dyDescent="0.25">
      <c r="A18" s="104"/>
      <c r="B18" s="183" t="s">
        <v>75</v>
      </c>
      <c r="C18" s="903">
        <v>51</v>
      </c>
      <c r="D18" s="904" t="s">
        <v>63</v>
      </c>
      <c r="E18" s="905" t="s">
        <v>154</v>
      </c>
      <c r="F18" s="906">
        <v>150</v>
      </c>
      <c r="G18" s="906"/>
      <c r="H18" s="907">
        <v>3.33</v>
      </c>
      <c r="I18" s="908">
        <v>3.81</v>
      </c>
      <c r="J18" s="909">
        <v>26.04</v>
      </c>
      <c r="K18" s="910">
        <v>151.12</v>
      </c>
    </row>
    <row r="19" spans="1:11" s="16" customFormat="1" ht="33.75" customHeight="1" x14ac:dyDescent="0.25">
      <c r="A19" s="105"/>
      <c r="B19" s="130"/>
      <c r="C19" s="553">
        <v>107</v>
      </c>
      <c r="D19" s="205" t="s">
        <v>17</v>
      </c>
      <c r="E19" s="157" t="s">
        <v>96</v>
      </c>
      <c r="F19" s="227">
        <v>200</v>
      </c>
      <c r="G19" s="412"/>
      <c r="H19" s="238">
        <v>0.6</v>
      </c>
      <c r="I19" s="15">
        <v>0.2</v>
      </c>
      <c r="J19" s="38">
        <v>23.6</v>
      </c>
      <c r="K19" s="257">
        <v>104</v>
      </c>
    </row>
    <row r="20" spans="1:11" s="16" customFormat="1" ht="26.45" customHeight="1" x14ac:dyDescent="0.25">
      <c r="A20" s="105"/>
      <c r="B20" s="130"/>
      <c r="C20" s="146">
        <v>119</v>
      </c>
      <c r="D20" s="179" t="s">
        <v>13</v>
      </c>
      <c r="E20" s="148" t="s">
        <v>54</v>
      </c>
      <c r="F20" s="184">
        <v>20</v>
      </c>
      <c r="G20" s="597"/>
      <c r="H20" s="238">
        <v>1.52</v>
      </c>
      <c r="I20" s="15">
        <v>0.16</v>
      </c>
      <c r="J20" s="38">
        <v>9.84</v>
      </c>
      <c r="K20" s="257">
        <v>47</v>
      </c>
    </row>
    <row r="21" spans="1:11" s="16" customFormat="1" ht="26.45" customHeight="1" x14ac:dyDescent="0.25">
      <c r="A21" s="105"/>
      <c r="B21" s="130"/>
      <c r="C21" s="144">
        <v>120</v>
      </c>
      <c r="D21" s="179" t="s">
        <v>14</v>
      </c>
      <c r="E21" s="148" t="s">
        <v>46</v>
      </c>
      <c r="F21" s="168">
        <v>20</v>
      </c>
      <c r="G21" s="168"/>
      <c r="H21" s="272">
        <v>1.32</v>
      </c>
      <c r="I21" s="20">
        <v>0.24</v>
      </c>
      <c r="J21" s="21">
        <v>8.0399999999999991</v>
      </c>
      <c r="K21" s="444">
        <v>39.6</v>
      </c>
    </row>
    <row r="22" spans="1:11" s="33" customFormat="1" ht="26.45" customHeight="1" x14ac:dyDescent="0.25">
      <c r="A22" s="104"/>
      <c r="B22" s="182" t="s">
        <v>73</v>
      </c>
      <c r="C22" s="505"/>
      <c r="D22" s="731"/>
      <c r="E22" s="419" t="s">
        <v>19</v>
      </c>
      <c r="F22" s="426">
        <f>F14+F15+F16+F17+F19+F20+F21</f>
        <v>740</v>
      </c>
      <c r="G22" s="524"/>
      <c r="H22" s="200">
        <f t="shared" ref="H22:K22" si="1">H14+H15+H16+H17+H19+H20+H21</f>
        <v>32.39</v>
      </c>
      <c r="I22" s="22">
        <f t="shared" si="1"/>
        <v>28.75</v>
      </c>
      <c r="J22" s="59">
        <f t="shared" si="1"/>
        <v>84.080000000000013</v>
      </c>
      <c r="K22" s="427">
        <f t="shared" si="1"/>
        <v>731.67000000000007</v>
      </c>
    </row>
    <row r="23" spans="1:11" s="33" customFormat="1" ht="26.45" customHeight="1" x14ac:dyDescent="0.25">
      <c r="A23" s="104"/>
      <c r="B23" s="183" t="s">
        <v>75</v>
      </c>
      <c r="C23" s="576"/>
      <c r="D23" s="730"/>
      <c r="E23" s="519" t="s">
        <v>19</v>
      </c>
      <c r="F23" s="289">
        <f>F14+F15+F16+F18+F19+F20+F21</f>
        <v>740</v>
      </c>
      <c r="G23" s="473"/>
      <c r="H23" s="303">
        <f t="shared" ref="H23:K23" si="2">H14+H15+H16+H18+H19+H20+H21</f>
        <v>32.44</v>
      </c>
      <c r="I23" s="52">
        <f t="shared" si="2"/>
        <v>24.75</v>
      </c>
      <c r="J23" s="71">
        <f t="shared" si="2"/>
        <v>88.550000000000011</v>
      </c>
      <c r="K23" s="474">
        <f t="shared" si="2"/>
        <v>712.57</v>
      </c>
    </row>
    <row r="24" spans="1:11" s="33" customFormat="1" ht="26.45" customHeight="1" x14ac:dyDescent="0.25">
      <c r="A24" s="104"/>
      <c r="B24" s="182" t="s">
        <v>73</v>
      </c>
      <c r="C24" s="505"/>
      <c r="D24" s="731"/>
      <c r="E24" s="465" t="s">
        <v>20</v>
      </c>
      <c r="F24" s="426"/>
      <c r="G24" s="524"/>
      <c r="H24" s="200"/>
      <c r="I24" s="22"/>
      <c r="J24" s="59"/>
      <c r="K24" s="534">
        <f>K22/23.5</f>
        <v>31.13489361702128</v>
      </c>
    </row>
    <row r="25" spans="1:11" s="33" customFormat="1" ht="26.45" customHeight="1" thickBot="1" x14ac:dyDescent="0.3">
      <c r="A25" s="143"/>
      <c r="B25" s="185" t="s">
        <v>75</v>
      </c>
      <c r="C25" s="767"/>
      <c r="D25" s="695"/>
      <c r="E25" s="429" t="s">
        <v>20</v>
      </c>
      <c r="F25" s="185"/>
      <c r="G25" s="521"/>
      <c r="H25" s="431"/>
      <c r="I25" s="432"/>
      <c r="J25" s="433"/>
      <c r="K25" s="434">
        <f>K23/23.5</f>
        <v>30.32212765957447</v>
      </c>
    </row>
    <row r="26" spans="1:11" x14ac:dyDescent="0.25">
      <c r="A26" s="2"/>
      <c r="C26" s="213"/>
      <c r="D26" s="28"/>
      <c r="E26" s="28"/>
      <c r="F26" s="28"/>
      <c r="G26" s="28"/>
      <c r="H26" s="215"/>
      <c r="I26" s="214"/>
      <c r="J26" s="28"/>
      <c r="K26" s="216"/>
    </row>
    <row r="27" spans="1:11" ht="18.75" x14ac:dyDescent="0.25">
      <c r="D27" s="11"/>
      <c r="E27" s="25"/>
      <c r="F27" s="26"/>
      <c r="G27" s="26"/>
      <c r="H27" s="11"/>
      <c r="I27" s="11"/>
      <c r="J27" s="11"/>
    </row>
    <row r="28" spans="1:11" ht="18.75" x14ac:dyDescent="0.25">
      <c r="A28" s="632" t="s">
        <v>65</v>
      </c>
      <c r="B28" s="825"/>
      <c r="C28" s="633"/>
      <c r="D28" s="634"/>
      <c r="E28" s="25"/>
      <c r="F28" s="26"/>
      <c r="G28" s="26"/>
      <c r="H28" s="11"/>
      <c r="I28" s="11"/>
      <c r="J28" s="11"/>
    </row>
    <row r="29" spans="1:11" ht="18.75" x14ac:dyDescent="0.25">
      <c r="A29" s="635" t="s">
        <v>66</v>
      </c>
      <c r="B29" s="821"/>
      <c r="C29" s="636"/>
      <c r="D29" s="636"/>
      <c r="E29" s="25"/>
      <c r="F29" s="26"/>
      <c r="G29" s="26"/>
      <c r="H29" s="11"/>
      <c r="I29" s="11"/>
      <c r="J29" s="11"/>
    </row>
    <row r="31" spans="1:11" x14ac:dyDescent="0.25">
      <c r="D31" s="11"/>
      <c r="E31" s="11"/>
      <c r="F31" s="11"/>
      <c r="G31" s="11"/>
      <c r="H31" s="11"/>
      <c r="I31" s="11"/>
      <c r="J31" s="11"/>
    </row>
    <row r="32" spans="1:11" x14ac:dyDescent="0.25">
      <c r="D32" s="11"/>
      <c r="E32" s="11"/>
      <c r="F32" s="11"/>
      <c r="G32" s="11"/>
      <c r="H32" s="11"/>
      <c r="I32" s="11"/>
      <c r="J32" s="11"/>
    </row>
    <row r="33" spans="4:10" x14ac:dyDescent="0.25">
      <c r="D33" s="11"/>
      <c r="E33" s="11"/>
      <c r="F33" s="11"/>
      <c r="G33" s="11"/>
      <c r="H33" s="11"/>
      <c r="I33" s="11"/>
      <c r="J33" s="11"/>
    </row>
    <row r="34" spans="4:10" x14ac:dyDescent="0.25">
      <c r="D34" s="11"/>
      <c r="E34" s="11"/>
      <c r="F34" s="11"/>
      <c r="G34" s="11"/>
      <c r="H34" s="11"/>
      <c r="I34" s="11"/>
      <c r="J34" s="11"/>
    </row>
    <row r="35" spans="4:10" x14ac:dyDescent="0.25">
      <c r="D35" s="11"/>
      <c r="E35" s="11"/>
      <c r="F35" s="11"/>
      <c r="G35" s="11"/>
      <c r="H35" s="11"/>
      <c r="I35" s="11"/>
      <c r="J35" s="11"/>
    </row>
    <row r="36" spans="4:10" x14ac:dyDescent="0.25">
      <c r="D36" s="11"/>
      <c r="E36" s="11"/>
      <c r="F36" s="11"/>
      <c r="G36" s="11"/>
      <c r="H36" s="11"/>
      <c r="I36" s="11"/>
      <c r="J36" s="11"/>
    </row>
  </sheetData>
  <mergeCells count="2">
    <mergeCell ref="G4:G5"/>
    <mergeCell ref="F2:K2"/>
  </mergeCells>
  <pageMargins left="0.7" right="0.7" top="0.75" bottom="0.75" header="0.3" footer="0.3"/>
  <pageSetup paperSize="9" scale="44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2"/>
  <sheetViews>
    <sheetView zoomScale="70" zoomScaleNormal="70" workbookViewId="0">
      <selection activeCell="G15" sqref="G15"/>
    </sheetView>
  </sheetViews>
  <sheetFormatPr defaultRowHeight="15" x14ac:dyDescent="0.25"/>
  <cols>
    <col min="1" max="1" width="16.85546875" customWidth="1"/>
    <col min="2" max="2" width="15.7109375" style="820" customWidth="1"/>
    <col min="3" max="3" width="15.7109375" style="5" customWidth="1"/>
    <col min="4" max="4" width="24.42578125" style="5" customWidth="1"/>
    <col min="5" max="5" width="65.7109375" customWidth="1"/>
    <col min="6" max="7" width="15.42578125" customWidth="1"/>
    <col min="9" max="9" width="11.28515625" customWidth="1"/>
    <col min="10" max="10" width="12.85546875" customWidth="1"/>
    <col min="11" max="11" width="20.7109375" customWidth="1"/>
  </cols>
  <sheetData>
    <row r="2" spans="1:11" ht="23.25" x14ac:dyDescent="0.35">
      <c r="A2" s="6" t="s">
        <v>202</v>
      </c>
      <c r="B2" s="5"/>
      <c r="C2" s="964"/>
      <c r="D2" s="6"/>
      <c r="E2" s="6"/>
      <c r="F2" s="1008">
        <v>45029</v>
      </c>
      <c r="G2" s="1008"/>
      <c r="H2" s="1008"/>
      <c r="I2" s="1008"/>
      <c r="J2" s="1009"/>
      <c r="K2" s="1009"/>
    </row>
    <row r="3" spans="1:11" ht="15.75" thickBot="1" x14ac:dyDescent="0.3">
      <c r="A3" s="1"/>
      <c r="C3" s="232"/>
      <c r="D3" s="232"/>
      <c r="E3" s="1"/>
      <c r="F3" s="1"/>
      <c r="G3" s="1"/>
      <c r="H3" s="1"/>
      <c r="I3" s="1"/>
      <c r="J3" s="1"/>
      <c r="K3" s="1"/>
    </row>
    <row r="4" spans="1:11" s="16" customFormat="1" ht="21.75" customHeight="1" thickBot="1" x14ac:dyDescent="0.3">
      <c r="A4" s="138"/>
      <c r="B4" s="775"/>
      <c r="C4" s="637" t="s">
        <v>38</v>
      </c>
      <c r="D4" s="231"/>
      <c r="E4" s="683"/>
      <c r="F4" s="637"/>
      <c r="G4" s="1013" t="s">
        <v>207</v>
      </c>
      <c r="H4" s="785" t="s">
        <v>21</v>
      </c>
      <c r="I4" s="785"/>
      <c r="J4" s="786"/>
      <c r="K4" s="737" t="s">
        <v>22</v>
      </c>
    </row>
    <row r="5" spans="1:11" s="16" customFormat="1" ht="28.5" customHeight="1" thickBot="1" x14ac:dyDescent="0.3">
      <c r="A5" s="139" t="s">
        <v>0</v>
      </c>
      <c r="B5" s="102"/>
      <c r="C5" s="124" t="s">
        <v>39</v>
      </c>
      <c r="D5" s="297" t="s">
        <v>40</v>
      </c>
      <c r="E5" s="491" t="s">
        <v>37</v>
      </c>
      <c r="F5" s="124" t="s">
        <v>25</v>
      </c>
      <c r="G5" s="1014"/>
      <c r="H5" s="491" t="s">
        <v>26</v>
      </c>
      <c r="I5" s="484" t="s">
        <v>27</v>
      </c>
      <c r="J5" s="491" t="s">
        <v>28</v>
      </c>
      <c r="K5" s="738" t="s">
        <v>29</v>
      </c>
    </row>
    <row r="6" spans="1:11" s="16" customFormat="1" ht="26.45" customHeight="1" x14ac:dyDescent="0.25">
      <c r="A6" s="103" t="s">
        <v>5</v>
      </c>
      <c r="B6" s="153"/>
      <c r="C6" s="264">
        <v>1</v>
      </c>
      <c r="D6" s="128" t="s">
        <v>18</v>
      </c>
      <c r="E6" s="714" t="s">
        <v>11</v>
      </c>
      <c r="F6" s="410">
        <v>15</v>
      </c>
      <c r="G6" s="131">
        <v>13.13</v>
      </c>
      <c r="H6" s="341">
        <v>3.48</v>
      </c>
      <c r="I6" s="46">
        <v>4.43</v>
      </c>
      <c r="J6" s="47">
        <v>0</v>
      </c>
      <c r="K6" s="413">
        <v>54.6</v>
      </c>
    </row>
    <row r="7" spans="1:11" s="16" customFormat="1" ht="26.45" customHeight="1" x14ac:dyDescent="0.25">
      <c r="A7" s="103"/>
      <c r="B7" s="586" t="s">
        <v>73</v>
      </c>
      <c r="C7" s="164">
        <v>259</v>
      </c>
      <c r="D7" s="503" t="s">
        <v>9</v>
      </c>
      <c r="E7" s="364" t="s">
        <v>185</v>
      </c>
      <c r="F7" s="671">
        <v>105</v>
      </c>
      <c r="G7" s="538"/>
      <c r="H7" s="580">
        <v>12.38</v>
      </c>
      <c r="I7" s="416">
        <v>10.59</v>
      </c>
      <c r="J7" s="417">
        <v>16.84</v>
      </c>
      <c r="K7" s="418">
        <v>167.46</v>
      </c>
    </row>
    <row r="8" spans="1:11" s="33" customFormat="1" ht="26.45" customHeight="1" x14ac:dyDescent="0.25">
      <c r="A8" s="140"/>
      <c r="B8" s="183" t="s">
        <v>75</v>
      </c>
      <c r="C8" s="186">
        <v>114</v>
      </c>
      <c r="D8" s="161" t="s">
        <v>9</v>
      </c>
      <c r="E8" s="161" t="s">
        <v>218</v>
      </c>
      <c r="F8" s="165">
        <v>90</v>
      </c>
      <c r="G8" s="183">
        <v>39.200000000000003</v>
      </c>
      <c r="H8" s="580">
        <v>12.38</v>
      </c>
      <c r="I8" s="416">
        <v>10.59</v>
      </c>
      <c r="J8" s="417">
        <v>16.84</v>
      </c>
      <c r="K8" s="418">
        <v>167.46</v>
      </c>
    </row>
    <row r="9" spans="1:11" s="33" customFormat="1" ht="26.45" customHeight="1" x14ac:dyDescent="0.25">
      <c r="A9" s="140"/>
      <c r="B9" s="131"/>
      <c r="C9" s="264">
        <v>64</v>
      </c>
      <c r="D9" s="128" t="s">
        <v>48</v>
      </c>
      <c r="E9" s="365" t="s">
        <v>71</v>
      </c>
      <c r="F9" s="660">
        <v>150</v>
      </c>
      <c r="G9" s="227">
        <v>7.03</v>
      </c>
      <c r="H9" s="210">
        <v>6.76</v>
      </c>
      <c r="I9" s="76">
        <v>3.93</v>
      </c>
      <c r="J9" s="209">
        <v>41.29</v>
      </c>
      <c r="K9" s="380">
        <v>227.48</v>
      </c>
    </row>
    <row r="10" spans="1:11" s="33" customFormat="1" ht="39.75" customHeight="1" x14ac:dyDescent="0.25">
      <c r="A10" s="140"/>
      <c r="B10" s="131"/>
      <c r="C10" s="98">
        <v>98</v>
      </c>
      <c r="D10" s="148" t="s">
        <v>17</v>
      </c>
      <c r="E10" s="218" t="s">
        <v>219</v>
      </c>
      <c r="F10" s="279">
        <v>200</v>
      </c>
      <c r="G10" s="184">
        <v>4.04</v>
      </c>
      <c r="H10" s="17">
        <v>0.37</v>
      </c>
      <c r="I10" s="15">
        <v>0</v>
      </c>
      <c r="J10" s="38">
        <v>14.85</v>
      </c>
      <c r="K10" s="258">
        <v>59.48</v>
      </c>
    </row>
    <row r="11" spans="1:11" s="33" customFormat="1" ht="26.45" customHeight="1" x14ac:dyDescent="0.25">
      <c r="A11" s="140"/>
      <c r="B11" s="150"/>
      <c r="C11" s="77">
        <v>119</v>
      </c>
      <c r="D11" s="128" t="s">
        <v>13</v>
      </c>
      <c r="E11" s="149" t="s">
        <v>54</v>
      </c>
      <c r="F11" s="98">
        <v>30</v>
      </c>
      <c r="G11" s="131">
        <v>1.88</v>
      </c>
      <c r="H11" s="19">
        <v>1.9</v>
      </c>
      <c r="I11" s="20">
        <v>0.2</v>
      </c>
      <c r="J11" s="43">
        <v>12.3</v>
      </c>
      <c r="K11" s="413">
        <v>58.75</v>
      </c>
    </row>
    <row r="12" spans="1:11" s="33" customFormat="1" ht="30" customHeight="1" x14ac:dyDescent="0.25">
      <c r="A12" s="140"/>
      <c r="B12" s="131"/>
      <c r="C12" s="264">
        <v>120</v>
      </c>
      <c r="D12" s="128" t="s">
        <v>14</v>
      </c>
      <c r="E12" s="149" t="s">
        <v>46</v>
      </c>
      <c r="F12" s="98">
        <v>25</v>
      </c>
      <c r="G12" s="131">
        <v>1.75</v>
      </c>
      <c r="H12" s="19">
        <v>1.32</v>
      </c>
      <c r="I12" s="20">
        <v>0.24</v>
      </c>
      <c r="J12" s="43">
        <v>8.0399999999999991</v>
      </c>
      <c r="K12" s="413">
        <v>39.6</v>
      </c>
    </row>
    <row r="13" spans="1:11" s="33" customFormat="1" ht="30" customHeight="1" x14ac:dyDescent="0.25">
      <c r="A13" s="140"/>
      <c r="B13" s="182" t="s">
        <v>73</v>
      </c>
      <c r="C13" s="164"/>
      <c r="D13" s="159"/>
      <c r="E13" s="419" t="s">
        <v>19</v>
      </c>
      <c r="F13" s="464">
        <f>F6+F7+F9+F10+F11+F12</f>
        <v>525</v>
      </c>
      <c r="G13" s="561"/>
      <c r="H13" s="50">
        <f>H6+H7+H9+H10+H11+H12</f>
        <v>26.21</v>
      </c>
      <c r="I13" s="22">
        <f t="shared" ref="I13:K13" si="0">I6+I7+I9+I10+I11+I12</f>
        <v>19.389999999999997</v>
      </c>
      <c r="J13" s="59">
        <f t="shared" si="0"/>
        <v>93.32</v>
      </c>
      <c r="K13" s="464">
        <f t="shared" si="0"/>
        <v>607.37</v>
      </c>
    </row>
    <row r="14" spans="1:11" s="33" customFormat="1" ht="30" customHeight="1" x14ac:dyDescent="0.25">
      <c r="A14" s="140"/>
      <c r="B14" s="183" t="s">
        <v>75</v>
      </c>
      <c r="C14" s="506"/>
      <c r="D14" s="542"/>
      <c r="E14" s="424" t="s">
        <v>19</v>
      </c>
      <c r="F14" s="474">
        <f>F6+F8+F9+F10+F11+F12</f>
        <v>510</v>
      </c>
      <c r="G14" s="561">
        <f>SUM(G6:G12)</f>
        <v>67.03</v>
      </c>
      <c r="H14" s="561">
        <f t="shared" ref="H14:K14" si="1">H6+H8+H9+H10+H11+H12</f>
        <v>26.21</v>
      </c>
      <c r="I14" s="52">
        <f t="shared" si="1"/>
        <v>19.389999999999997</v>
      </c>
      <c r="J14" s="71">
        <f t="shared" si="1"/>
        <v>93.32</v>
      </c>
      <c r="K14" s="474">
        <f t="shared" si="1"/>
        <v>607.37</v>
      </c>
    </row>
    <row r="15" spans="1:11" s="33" customFormat="1" ht="30" customHeight="1" x14ac:dyDescent="0.25">
      <c r="A15" s="140"/>
      <c r="B15" s="182" t="s">
        <v>73</v>
      </c>
      <c r="C15" s="493"/>
      <c r="D15" s="539"/>
      <c r="E15" s="419" t="s">
        <v>20</v>
      </c>
      <c r="F15" s="427"/>
      <c r="G15" s="290"/>
      <c r="H15" s="50"/>
      <c r="I15" s="22"/>
      <c r="J15" s="59"/>
      <c r="K15" s="534">
        <f>K13/23.5</f>
        <v>25.845531914893616</v>
      </c>
    </row>
    <row r="16" spans="1:11" s="33" customFormat="1" ht="26.45" customHeight="1" thickBot="1" x14ac:dyDescent="0.3">
      <c r="A16" s="140"/>
      <c r="B16" s="183" t="s">
        <v>75</v>
      </c>
      <c r="C16" s="521"/>
      <c r="D16" s="172"/>
      <c r="E16" s="429" t="s">
        <v>20</v>
      </c>
      <c r="F16" s="166"/>
      <c r="G16" s="183"/>
      <c r="H16" s="584"/>
      <c r="I16" s="162"/>
      <c r="J16" s="163"/>
      <c r="K16" s="399">
        <f>K14/23.5</f>
        <v>25.845531914893616</v>
      </c>
    </row>
    <row r="17" spans="1:11" s="16" customFormat="1" ht="43.5" customHeight="1" x14ac:dyDescent="0.25">
      <c r="A17" s="142" t="s">
        <v>6</v>
      </c>
      <c r="B17" s="153"/>
      <c r="C17" s="135">
        <v>25</v>
      </c>
      <c r="D17" s="414" t="s">
        <v>18</v>
      </c>
      <c r="E17" s="581" t="s">
        <v>49</v>
      </c>
      <c r="F17" s="361">
        <v>150</v>
      </c>
      <c r="G17" s="184"/>
      <c r="H17" s="44">
        <v>0.6</v>
      </c>
      <c r="I17" s="34">
        <v>0.45</v>
      </c>
      <c r="J17" s="221">
        <v>15.45</v>
      </c>
      <c r="K17" s="313">
        <v>70.5</v>
      </c>
    </row>
    <row r="18" spans="1:11" s="16" customFormat="1" ht="26.45" customHeight="1" x14ac:dyDescent="0.25">
      <c r="A18" s="103"/>
      <c r="B18" s="182" t="s">
        <v>73</v>
      </c>
      <c r="C18" s="492">
        <v>330</v>
      </c>
      <c r="D18" s="159" t="s">
        <v>192</v>
      </c>
      <c r="E18" s="537" t="s">
        <v>193</v>
      </c>
      <c r="F18" s="626">
        <v>210</v>
      </c>
      <c r="G18" s="538"/>
      <c r="H18" s="580">
        <v>10.47</v>
      </c>
      <c r="I18" s="416">
        <v>12.98</v>
      </c>
      <c r="J18" s="417">
        <v>19.149999999999999</v>
      </c>
      <c r="K18" s="418">
        <v>236.13</v>
      </c>
    </row>
    <row r="19" spans="1:11" s="16" customFormat="1" ht="26.45" customHeight="1" x14ac:dyDescent="0.25">
      <c r="A19" s="103"/>
      <c r="B19" s="183" t="s">
        <v>75</v>
      </c>
      <c r="C19" s="575">
        <v>37</v>
      </c>
      <c r="D19" s="508" t="s">
        <v>8</v>
      </c>
      <c r="E19" s="298" t="s">
        <v>106</v>
      </c>
      <c r="F19" s="545">
        <v>200</v>
      </c>
      <c r="G19" s="536"/>
      <c r="H19" s="241">
        <v>5.78</v>
      </c>
      <c r="I19" s="53">
        <v>5.5</v>
      </c>
      <c r="J19" s="70">
        <v>10.8</v>
      </c>
      <c r="K19" s="242">
        <v>115.7</v>
      </c>
    </row>
    <row r="20" spans="1:11" s="33" customFormat="1" ht="35.25" customHeight="1" x14ac:dyDescent="0.25">
      <c r="A20" s="104"/>
      <c r="B20" s="131"/>
      <c r="C20" s="97">
        <v>89</v>
      </c>
      <c r="D20" s="319" t="s">
        <v>9</v>
      </c>
      <c r="E20" s="707" t="s">
        <v>90</v>
      </c>
      <c r="F20" s="739">
        <v>90</v>
      </c>
      <c r="G20" s="631"/>
      <c r="H20" s="72">
        <v>18.13</v>
      </c>
      <c r="I20" s="13">
        <v>17.05</v>
      </c>
      <c r="J20" s="40">
        <v>3.69</v>
      </c>
      <c r="K20" s="99">
        <v>240.96</v>
      </c>
    </row>
    <row r="21" spans="1:11" s="33" customFormat="1" ht="26.45" customHeight="1" x14ac:dyDescent="0.25">
      <c r="A21" s="104"/>
      <c r="B21" s="131"/>
      <c r="C21" s="98">
        <v>53</v>
      </c>
      <c r="D21" s="128" t="s">
        <v>63</v>
      </c>
      <c r="E21" s="211" t="s">
        <v>99</v>
      </c>
      <c r="F21" s="168">
        <v>150</v>
      </c>
      <c r="G21" s="131"/>
      <c r="H21" s="19">
        <v>3.34</v>
      </c>
      <c r="I21" s="20">
        <v>4.91</v>
      </c>
      <c r="J21" s="43">
        <v>33.93</v>
      </c>
      <c r="K21" s="271">
        <v>191.49</v>
      </c>
    </row>
    <row r="22" spans="1:11" s="16" customFormat="1" ht="33.75" customHeight="1" x14ac:dyDescent="0.25">
      <c r="A22" s="105"/>
      <c r="B22" s="131"/>
      <c r="C22" s="132">
        <v>101</v>
      </c>
      <c r="D22" s="319" t="s">
        <v>17</v>
      </c>
      <c r="E22" s="630" t="s">
        <v>68</v>
      </c>
      <c r="F22" s="739">
        <v>200</v>
      </c>
      <c r="G22" s="631"/>
      <c r="H22" s="17">
        <v>0.64</v>
      </c>
      <c r="I22" s="15">
        <v>0.25</v>
      </c>
      <c r="J22" s="38">
        <v>16.059999999999999</v>
      </c>
      <c r="K22" s="257">
        <v>79.849999999999994</v>
      </c>
    </row>
    <row r="23" spans="1:11" s="16" customFormat="1" ht="26.45" customHeight="1" x14ac:dyDescent="0.25">
      <c r="A23" s="105"/>
      <c r="B23" s="131"/>
      <c r="C23" s="380">
        <v>119</v>
      </c>
      <c r="D23" s="128" t="s">
        <v>54</v>
      </c>
      <c r="E23" s="211" t="s">
        <v>54</v>
      </c>
      <c r="F23" s="597">
        <v>20</v>
      </c>
      <c r="G23" s="184"/>
      <c r="H23" s="17">
        <v>1.52</v>
      </c>
      <c r="I23" s="15">
        <v>0.16</v>
      </c>
      <c r="J23" s="38">
        <v>9.84</v>
      </c>
      <c r="K23" s="257">
        <v>47</v>
      </c>
    </row>
    <row r="24" spans="1:11" s="16" customFormat="1" ht="26.45" customHeight="1" x14ac:dyDescent="0.25">
      <c r="A24" s="105"/>
      <c r="B24" s="131"/>
      <c r="C24" s="380">
        <v>120</v>
      </c>
      <c r="D24" s="128" t="s">
        <v>46</v>
      </c>
      <c r="E24" s="211" t="s">
        <v>46</v>
      </c>
      <c r="F24" s="168">
        <v>20</v>
      </c>
      <c r="G24" s="131"/>
      <c r="H24" s="19">
        <v>1.32</v>
      </c>
      <c r="I24" s="20">
        <v>0.24</v>
      </c>
      <c r="J24" s="21">
        <v>8.0399999999999991</v>
      </c>
      <c r="K24" s="444">
        <v>39.6</v>
      </c>
    </row>
    <row r="25" spans="1:11" s="33" customFormat="1" ht="26.45" customHeight="1" x14ac:dyDescent="0.25">
      <c r="A25" s="104"/>
      <c r="B25" s="182" t="s">
        <v>73</v>
      </c>
      <c r="C25" s="493"/>
      <c r="D25" s="539"/>
      <c r="E25" s="540" t="s">
        <v>19</v>
      </c>
      <c r="F25" s="524">
        <f>F17+F18+F20+F21+F22+F23+F24</f>
        <v>840</v>
      </c>
      <c r="G25" s="290"/>
      <c r="H25" s="50">
        <f t="shared" ref="H25:K25" si="2">H17+H18+H20+H21+H22+H23+H24</f>
        <v>36.020000000000003</v>
      </c>
      <c r="I25" s="22">
        <f t="shared" si="2"/>
        <v>36.04</v>
      </c>
      <c r="J25" s="59">
        <f t="shared" si="2"/>
        <v>106.16</v>
      </c>
      <c r="K25" s="427">
        <f t="shared" si="2"/>
        <v>905.53000000000009</v>
      </c>
    </row>
    <row r="26" spans="1:11" s="33" customFormat="1" ht="26.45" customHeight="1" x14ac:dyDescent="0.25">
      <c r="A26" s="104"/>
      <c r="B26" s="236" t="s">
        <v>75</v>
      </c>
      <c r="C26" s="506"/>
      <c r="D26" s="542"/>
      <c r="E26" s="543" t="s">
        <v>19</v>
      </c>
      <c r="F26" s="473">
        <f>F17+F19+F20+F21+F22+F23+F24</f>
        <v>830</v>
      </c>
      <c r="G26" s="288"/>
      <c r="H26" s="561">
        <f t="shared" ref="H26:K26" si="3">H17+H19+H20+H21+H22+H23+H24</f>
        <v>31.33</v>
      </c>
      <c r="I26" s="52">
        <f t="shared" si="3"/>
        <v>28.56</v>
      </c>
      <c r="J26" s="71">
        <f t="shared" si="3"/>
        <v>97.81</v>
      </c>
      <c r="K26" s="474">
        <f t="shared" si="3"/>
        <v>785.1</v>
      </c>
    </row>
    <row r="27" spans="1:11" s="33" customFormat="1" ht="26.45" customHeight="1" x14ac:dyDescent="0.25">
      <c r="A27" s="104"/>
      <c r="B27" s="235" t="s">
        <v>73</v>
      </c>
      <c r="C27" s="493"/>
      <c r="D27" s="539"/>
      <c r="E27" s="541" t="s">
        <v>20</v>
      </c>
      <c r="F27" s="524"/>
      <c r="G27" s="290"/>
      <c r="H27" s="50"/>
      <c r="I27" s="22"/>
      <c r="J27" s="59"/>
      <c r="K27" s="499">
        <f>K25/23.5</f>
        <v>38.533191489361705</v>
      </c>
    </row>
    <row r="28" spans="1:11" s="33" customFormat="1" ht="26.45" customHeight="1" thickBot="1" x14ac:dyDescent="0.3">
      <c r="A28" s="143"/>
      <c r="B28" s="185" t="s">
        <v>75</v>
      </c>
      <c r="C28" s="166"/>
      <c r="D28" s="185"/>
      <c r="E28" s="544" t="s">
        <v>20</v>
      </c>
      <c r="F28" s="521"/>
      <c r="G28" s="185"/>
      <c r="H28" s="487"/>
      <c r="I28" s="432"/>
      <c r="J28" s="433"/>
      <c r="K28" s="549">
        <f>K26/23.5</f>
        <v>33.408510638297876</v>
      </c>
    </row>
    <row r="29" spans="1:11" ht="15.75" x14ac:dyDescent="0.25">
      <c r="A29" s="9"/>
      <c r="B29" s="813"/>
      <c r="C29" s="229"/>
      <c r="D29" s="229"/>
      <c r="E29" s="28"/>
      <c r="F29" s="28"/>
      <c r="G29" s="28"/>
      <c r="H29" s="215"/>
      <c r="I29" s="214"/>
      <c r="J29" s="28"/>
      <c r="K29" s="216"/>
    </row>
    <row r="31" spans="1:11" x14ac:dyDescent="0.25">
      <c r="A31" s="632" t="s">
        <v>65</v>
      </c>
      <c r="B31" s="825"/>
      <c r="C31" s="633"/>
      <c r="D31" s="634"/>
    </row>
    <row r="32" spans="1:11" x14ac:dyDescent="0.25">
      <c r="A32" s="635" t="s">
        <v>66</v>
      </c>
      <c r="B32" s="821"/>
      <c r="C32" s="636"/>
      <c r="D32" s="636"/>
    </row>
  </sheetData>
  <mergeCells count="2">
    <mergeCell ref="F2:K2"/>
    <mergeCell ref="G4:G5"/>
  </mergeCells>
  <pageMargins left="0.7" right="0.7" top="0.75" bottom="0.75" header="0.3" footer="0.3"/>
  <pageSetup paperSize="9" scale="44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K30"/>
  <sheetViews>
    <sheetView zoomScale="70" zoomScaleNormal="70" workbookViewId="0">
      <selection activeCell="G11" sqref="G11"/>
    </sheetView>
  </sheetViews>
  <sheetFormatPr defaultRowHeight="15" x14ac:dyDescent="0.25"/>
  <cols>
    <col min="1" max="1" width="16.85546875" customWidth="1"/>
    <col min="2" max="2" width="15.7109375" style="820" customWidth="1"/>
    <col min="3" max="3" width="15.7109375" style="5" customWidth="1"/>
    <col min="4" max="4" width="22.42578125" style="111" customWidth="1"/>
    <col min="5" max="5" width="70.140625" customWidth="1"/>
    <col min="6" max="7" width="15.42578125" customWidth="1"/>
    <col min="9" max="9" width="11.28515625" customWidth="1"/>
    <col min="10" max="10" width="12.85546875" customWidth="1"/>
    <col min="11" max="11" width="20.7109375" customWidth="1"/>
  </cols>
  <sheetData>
    <row r="2" spans="1:11" ht="23.25" x14ac:dyDescent="0.35">
      <c r="A2" s="6" t="s">
        <v>202</v>
      </c>
      <c r="B2" s="5"/>
      <c r="C2" s="962"/>
      <c r="D2" s="6"/>
      <c r="E2" s="6"/>
      <c r="F2" s="1008">
        <v>45030</v>
      </c>
      <c r="G2" s="1008"/>
      <c r="H2" s="1008"/>
      <c r="I2" s="1009"/>
      <c r="J2" s="1009"/>
      <c r="K2" s="8"/>
    </row>
    <row r="3" spans="1:11" ht="15.75" thickBot="1" x14ac:dyDescent="0.3">
      <c r="A3" s="1"/>
      <c r="C3" s="232"/>
      <c r="D3" s="233"/>
      <c r="E3" s="1"/>
      <c r="F3" s="1"/>
      <c r="G3" s="1"/>
      <c r="H3" s="1"/>
      <c r="I3" s="1"/>
      <c r="J3" s="1"/>
      <c r="K3" s="1"/>
    </row>
    <row r="4" spans="1:11" s="16" customFormat="1" ht="21.75" customHeight="1" thickBot="1" x14ac:dyDescent="0.3">
      <c r="A4" s="138"/>
      <c r="B4" s="775"/>
      <c r="C4" s="638" t="s">
        <v>38</v>
      </c>
      <c r="D4" s="251"/>
      <c r="E4" s="683"/>
      <c r="F4" s="639"/>
      <c r="G4" s="1001" t="s">
        <v>203</v>
      </c>
      <c r="H4" s="793" t="s">
        <v>21</v>
      </c>
      <c r="I4" s="794"/>
      <c r="J4" s="795"/>
      <c r="K4" s="644" t="s">
        <v>22</v>
      </c>
    </row>
    <row r="5" spans="1:11" s="16" customFormat="1" ht="16.5" thickBot="1" x14ac:dyDescent="0.3">
      <c r="A5" s="139" t="s">
        <v>0</v>
      </c>
      <c r="B5" s="102"/>
      <c r="C5" s="96" t="s">
        <v>39</v>
      </c>
      <c r="D5" s="684" t="s">
        <v>40</v>
      </c>
      <c r="E5" s="491" t="s">
        <v>37</v>
      </c>
      <c r="F5" s="102" t="s">
        <v>25</v>
      </c>
      <c r="G5" s="1002"/>
      <c r="H5" s="797" t="s">
        <v>26</v>
      </c>
      <c r="I5" s="484" t="s">
        <v>27</v>
      </c>
      <c r="J5" s="798" t="s">
        <v>28</v>
      </c>
      <c r="K5" s="740" t="s">
        <v>29</v>
      </c>
    </row>
    <row r="6" spans="1:11" s="16" customFormat="1" ht="23.25" customHeight="1" x14ac:dyDescent="0.25">
      <c r="A6" s="557"/>
      <c r="B6" s="775"/>
      <c r="C6" s="559">
        <v>25</v>
      </c>
      <c r="D6" s="646" t="s">
        <v>18</v>
      </c>
      <c r="E6" s="343" t="s">
        <v>116</v>
      </c>
      <c r="F6" s="361">
        <v>150</v>
      </c>
      <c r="G6" s="361">
        <v>16.27</v>
      </c>
      <c r="H6" s="263">
        <v>0.6</v>
      </c>
      <c r="I6" s="36">
        <v>0.45</v>
      </c>
      <c r="J6" s="39">
        <v>15.45</v>
      </c>
      <c r="K6" s="477">
        <v>70.5</v>
      </c>
    </row>
    <row r="7" spans="1:11" s="16" customFormat="1" ht="26.45" customHeight="1" x14ac:dyDescent="0.25">
      <c r="A7" s="103" t="s">
        <v>5</v>
      </c>
      <c r="B7" s="130"/>
      <c r="C7" s="145">
        <v>86</v>
      </c>
      <c r="D7" s="691" t="s">
        <v>61</v>
      </c>
      <c r="E7" s="630" t="s">
        <v>206</v>
      </c>
      <c r="F7" s="631">
        <v>240</v>
      </c>
      <c r="G7" s="739">
        <v>45.84</v>
      </c>
      <c r="H7" s="238">
        <v>20.149999999999999</v>
      </c>
      <c r="I7" s="15">
        <v>19.079999999999998</v>
      </c>
      <c r="J7" s="38">
        <v>24.59</v>
      </c>
      <c r="K7" s="257">
        <v>350.62</v>
      </c>
    </row>
    <row r="8" spans="1:11" s="33" customFormat="1" ht="26.45" customHeight="1" x14ac:dyDescent="0.25">
      <c r="A8" s="140"/>
      <c r="B8" s="131"/>
      <c r="C8" s="553">
        <v>159</v>
      </c>
      <c r="D8" s="560" t="s">
        <v>45</v>
      </c>
      <c r="E8" s="218" t="s">
        <v>133</v>
      </c>
      <c r="F8" s="876">
        <v>200</v>
      </c>
      <c r="G8" s="279">
        <v>9.0299999999999994</v>
      </c>
      <c r="H8" s="238">
        <v>0</v>
      </c>
      <c r="I8" s="15">
        <v>0</v>
      </c>
      <c r="J8" s="18">
        <v>17.88</v>
      </c>
      <c r="K8" s="616">
        <v>69.66</v>
      </c>
    </row>
    <row r="9" spans="1:11" s="33" customFormat="1" ht="26.45" customHeight="1" x14ac:dyDescent="0.25">
      <c r="A9" s="140"/>
      <c r="B9" s="131"/>
      <c r="C9" s="144">
        <v>120</v>
      </c>
      <c r="D9" s="560" t="s">
        <v>14</v>
      </c>
      <c r="E9" s="148" t="s">
        <v>46</v>
      </c>
      <c r="F9" s="144">
        <v>20</v>
      </c>
      <c r="G9" s="126">
        <v>1.41</v>
      </c>
      <c r="H9" s="238">
        <v>1.32</v>
      </c>
      <c r="I9" s="15">
        <v>0.24</v>
      </c>
      <c r="J9" s="18">
        <v>8.0399999999999991</v>
      </c>
      <c r="K9" s="617">
        <v>39.6</v>
      </c>
    </row>
    <row r="10" spans="1:11" s="33" customFormat="1" ht="26.45" customHeight="1" x14ac:dyDescent="0.25">
      <c r="A10" s="140"/>
      <c r="B10" s="131"/>
      <c r="C10" s="572">
        <v>119</v>
      </c>
      <c r="D10" s="128" t="s">
        <v>54</v>
      </c>
      <c r="E10" s="211" t="s">
        <v>54</v>
      </c>
      <c r="F10" s="184">
        <v>20</v>
      </c>
      <c r="G10" s="597">
        <v>1.88</v>
      </c>
      <c r="H10" s="238">
        <v>1.52</v>
      </c>
      <c r="I10" s="15">
        <v>0.16</v>
      </c>
      <c r="J10" s="38">
        <v>9.84</v>
      </c>
      <c r="K10" s="257">
        <v>47</v>
      </c>
    </row>
    <row r="11" spans="1:11" s="33" customFormat="1" ht="26.45" customHeight="1" x14ac:dyDescent="0.25">
      <c r="A11" s="140"/>
      <c r="B11" s="131"/>
      <c r="C11" s="553"/>
      <c r="D11" s="568"/>
      <c r="E11" s="155" t="s">
        <v>19</v>
      </c>
      <c r="F11" s="571">
        <f>F6+F7+F8+F9+F10</f>
        <v>630</v>
      </c>
      <c r="G11" s="272">
        <f>G6+G7+G8+G9+G10</f>
        <v>74.429999999999993</v>
      </c>
      <c r="H11" s="272">
        <f t="shared" ref="H11:K11" si="0">H6+H7+H8+H9+H10</f>
        <v>23.59</v>
      </c>
      <c r="I11" s="20">
        <f t="shared" si="0"/>
        <v>19.929999999999996</v>
      </c>
      <c r="J11" s="21">
        <f t="shared" si="0"/>
        <v>75.800000000000011</v>
      </c>
      <c r="K11" s="877">
        <f t="shared" si="0"/>
        <v>577.38</v>
      </c>
    </row>
    <row r="12" spans="1:11" s="33" customFormat="1" ht="26.45" customHeight="1" thickBot="1" x14ac:dyDescent="0.3">
      <c r="A12" s="140"/>
      <c r="B12" s="136"/>
      <c r="C12" s="265"/>
      <c r="D12" s="878"/>
      <c r="E12" s="463" t="s">
        <v>20</v>
      </c>
      <c r="F12" s="265"/>
      <c r="G12" s="207"/>
      <c r="H12" s="245"/>
      <c r="I12" s="151"/>
      <c r="J12" s="222"/>
      <c r="K12" s="875">
        <f>K11/23.5</f>
        <v>24.569361702127658</v>
      </c>
    </row>
    <row r="13" spans="1:11" s="16" customFormat="1" ht="26.45" customHeight="1" x14ac:dyDescent="0.25">
      <c r="A13" s="142" t="s">
        <v>6</v>
      </c>
      <c r="B13" s="153"/>
      <c r="C13" s="153">
        <v>28</v>
      </c>
      <c r="D13" s="669" t="s">
        <v>18</v>
      </c>
      <c r="E13" s="802" t="s">
        <v>141</v>
      </c>
      <c r="F13" s="690">
        <v>60</v>
      </c>
      <c r="G13" s="690"/>
      <c r="H13" s="263">
        <v>0.48</v>
      </c>
      <c r="I13" s="36">
        <v>0.6</v>
      </c>
      <c r="J13" s="37">
        <v>1.56</v>
      </c>
      <c r="K13" s="313">
        <v>8.4</v>
      </c>
    </row>
    <row r="14" spans="1:11" s="16" customFormat="1" ht="26.45" customHeight="1" x14ac:dyDescent="0.25">
      <c r="A14" s="103"/>
      <c r="B14" s="149"/>
      <c r="C14" s="167">
        <v>31</v>
      </c>
      <c r="D14" s="319" t="s">
        <v>8</v>
      </c>
      <c r="E14" s="630" t="s">
        <v>77</v>
      </c>
      <c r="F14" s="631">
        <v>200</v>
      </c>
      <c r="G14" s="739"/>
      <c r="H14" s="239">
        <v>5.74</v>
      </c>
      <c r="I14" s="13">
        <v>8.7799999999999994</v>
      </c>
      <c r="J14" s="40">
        <v>8.74</v>
      </c>
      <c r="K14" s="99">
        <v>138.04</v>
      </c>
    </row>
    <row r="15" spans="1:11" s="33" customFormat="1" ht="26.45" customHeight="1" x14ac:dyDescent="0.25">
      <c r="A15" s="104"/>
      <c r="B15" s="182" t="s">
        <v>73</v>
      </c>
      <c r="C15" s="523">
        <v>194</v>
      </c>
      <c r="D15" s="503" t="s">
        <v>9</v>
      </c>
      <c r="E15" s="537" t="s">
        <v>100</v>
      </c>
      <c r="F15" s="538">
        <v>90</v>
      </c>
      <c r="G15" s="626"/>
      <c r="H15" s="248">
        <v>16.690000000000001</v>
      </c>
      <c r="I15" s="51">
        <v>13.86</v>
      </c>
      <c r="J15" s="69">
        <v>10.69</v>
      </c>
      <c r="K15" s="333">
        <v>234.91</v>
      </c>
    </row>
    <row r="16" spans="1:11" s="33" customFormat="1" ht="26.45" customHeight="1" x14ac:dyDescent="0.25">
      <c r="A16" s="104"/>
      <c r="B16" s="183" t="s">
        <v>75</v>
      </c>
      <c r="C16" s="186">
        <v>83</v>
      </c>
      <c r="D16" s="446" t="s">
        <v>9</v>
      </c>
      <c r="E16" s="535" t="s">
        <v>145</v>
      </c>
      <c r="F16" s="545">
        <v>90</v>
      </c>
      <c r="G16" s="545"/>
      <c r="H16" s="408">
        <v>20.45</v>
      </c>
      <c r="I16" s="75">
        <v>19.920000000000002</v>
      </c>
      <c r="J16" s="409">
        <v>1.59</v>
      </c>
      <c r="K16" s="510">
        <v>269.25</v>
      </c>
    </row>
    <row r="17" spans="1:11" s="33" customFormat="1" ht="26.45" customHeight="1" x14ac:dyDescent="0.25">
      <c r="A17" s="104"/>
      <c r="B17" s="182"/>
      <c r="C17" s="492">
        <v>52</v>
      </c>
      <c r="D17" s="664" t="s">
        <v>63</v>
      </c>
      <c r="E17" s="364" t="s">
        <v>138</v>
      </c>
      <c r="F17" s="492">
        <v>150</v>
      </c>
      <c r="G17" s="164"/>
      <c r="H17" s="415">
        <v>3.31</v>
      </c>
      <c r="I17" s="416">
        <v>5.56</v>
      </c>
      <c r="J17" s="417">
        <v>25.99</v>
      </c>
      <c r="K17" s="418">
        <v>167.07</v>
      </c>
    </row>
    <row r="18" spans="1:11" s="33" customFormat="1" ht="35.25" customHeight="1" x14ac:dyDescent="0.25">
      <c r="A18" s="104"/>
      <c r="B18" s="183"/>
      <c r="C18" s="183">
        <v>51</v>
      </c>
      <c r="D18" s="176" t="s">
        <v>63</v>
      </c>
      <c r="E18" s="589" t="s">
        <v>154</v>
      </c>
      <c r="F18" s="672">
        <v>150</v>
      </c>
      <c r="G18" s="672"/>
      <c r="H18" s="408">
        <v>3.33</v>
      </c>
      <c r="I18" s="75">
        <v>3.81</v>
      </c>
      <c r="J18" s="409">
        <v>26.04</v>
      </c>
      <c r="K18" s="510">
        <v>151.12</v>
      </c>
    </row>
    <row r="19" spans="1:11" s="16" customFormat="1" ht="39" customHeight="1" x14ac:dyDescent="0.25">
      <c r="A19" s="105"/>
      <c r="B19" s="131"/>
      <c r="C19" s="130">
        <v>114</v>
      </c>
      <c r="D19" s="179" t="s">
        <v>45</v>
      </c>
      <c r="E19" s="218" t="s">
        <v>51</v>
      </c>
      <c r="F19" s="279">
        <v>200</v>
      </c>
      <c r="G19" s="279"/>
      <c r="H19" s="238">
        <v>0</v>
      </c>
      <c r="I19" s="15">
        <v>0</v>
      </c>
      <c r="J19" s="38">
        <v>7.27</v>
      </c>
      <c r="K19" s="257">
        <v>28.73</v>
      </c>
    </row>
    <row r="20" spans="1:11" s="16" customFormat="1" ht="26.45" customHeight="1" x14ac:dyDescent="0.25">
      <c r="A20" s="105"/>
      <c r="B20" s="131"/>
      <c r="C20" s="394">
        <v>119</v>
      </c>
      <c r="D20" s="149" t="s">
        <v>13</v>
      </c>
      <c r="E20" s="211" t="s">
        <v>54</v>
      </c>
      <c r="F20" s="131">
        <v>45</v>
      </c>
      <c r="G20" s="168"/>
      <c r="H20" s="272">
        <v>3.42</v>
      </c>
      <c r="I20" s="20">
        <v>0.36</v>
      </c>
      <c r="J20" s="43">
        <v>22.14</v>
      </c>
      <c r="K20" s="271">
        <v>105.75</v>
      </c>
    </row>
    <row r="21" spans="1:11" s="16" customFormat="1" ht="26.45" customHeight="1" x14ac:dyDescent="0.25">
      <c r="A21" s="105"/>
      <c r="B21" s="131"/>
      <c r="C21" s="168">
        <v>120</v>
      </c>
      <c r="D21" s="149" t="s">
        <v>14</v>
      </c>
      <c r="E21" s="211" t="s">
        <v>46</v>
      </c>
      <c r="F21" s="130">
        <v>25</v>
      </c>
      <c r="G21" s="169"/>
      <c r="H21" s="238">
        <v>1.65</v>
      </c>
      <c r="I21" s="15">
        <v>0.3</v>
      </c>
      <c r="J21" s="38">
        <v>10.050000000000001</v>
      </c>
      <c r="K21" s="257">
        <v>49.5</v>
      </c>
    </row>
    <row r="22" spans="1:11" s="33" customFormat="1" ht="26.45" customHeight="1" x14ac:dyDescent="0.25">
      <c r="A22" s="104"/>
      <c r="B22" s="182" t="s">
        <v>73</v>
      </c>
      <c r="C22" s="500"/>
      <c r="D22" s="546"/>
      <c r="E22" s="540" t="s">
        <v>19</v>
      </c>
      <c r="F22" s="426">
        <f>F13+F14+F15+F17+F19+F20+F21</f>
        <v>770</v>
      </c>
      <c r="G22" s="524"/>
      <c r="H22" s="420">
        <f t="shared" ref="H22:K22" si="1">H13+H14+H15+H17+H19+H20+H21</f>
        <v>31.29</v>
      </c>
      <c r="I22" s="421">
        <f t="shared" si="1"/>
        <v>29.459999999999997</v>
      </c>
      <c r="J22" s="422">
        <f t="shared" si="1"/>
        <v>86.44</v>
      </c>
      <c r="K22" s="464">
        <f t="shared" si="1"/>
        <v>732.40000000000009</v>
      </c>
    </row>
    <row r="23" spans="1:11" s="33" customFormat="1" ht="26.45" customHeight="1" x14ac:dyDescent="0.25">
      <c r="A23" s="104"/>
      <c r="B23" s="236" t="s">
        <v>75</v>
      </c>
      <c r="C23" s="518"/>
      <c r="D23" s="547"/>
      <c r="E23" s="543" t="s">
        <v>19</v>
      </c>
      <c r="F23" s="289">
        <f>F13+F14+F16+F18+F19+F20+F21</f>
        <v>770</v>
      </c>
      <c r="G23" s="473"/>
      <c r="H23" s="900">
        <f t="shared" ref="H23:K23" si="2">H13+H14+H16+H18+H19+H20+H21</f>
        <v>35.07</v>
      </c>
      <c r="I23" s="901">
        <f t="shared" si="2"/>
        <v>33.769999999999996</v>
      </c>
      <c r="J23" s="899">
        <f t="shared" si="2"/>
        <v>77.39</v>
      </c>
      <c r="K23" s="453">
        <f t="shared" si="2"/>
        <v>750.79</v>
      </c>
    </row>
    <row r="24" spans="1:11" s="33" customFormat="1" ht="26.45" customHeight="1" x14ac:dyDescent="0.25">
      <c r="A24" s="104"/>
      <c r="B24" s="235" t="s">
        <v>73</v>
      </c>
      <c r="C24" s="500"/>
      <c r="D24" s="546"/>
      <c r="E24" s="541" t="s">
        <v>20</v>
      </c>
      <c r="F24" s="235"/>
      <c r="G24" s="500"/>
      <c r="H24" s="200"/>
      <c r="I24" s="22"/>
      <c r="J24" s="59"/>
      <c r="K24" s="499">
        <f>K22/23.5</f>
        <v>31.165957446808516</v>
      </c>
    </row>
    <row r="25" spans="1:11" s="33" customFormat="1" ht="26.45" customHeight="1" thickBot="1" x14ac:dyDescent="0.3">
      <c r="A25" s="143"/>
      <c r="B25" s="185" t="s">
        <v>75</v>
      </c>
      <c r="C25" s="521"/>
      <c r="D25" s="548"/>
      <c r="E25" s="544" t="s">
        <v>20</v>
      </c>
      <c r="F25" s="185"/>
      <c r="G25" s="521"/>
      <c r="H25" s="431"/>
      <c r="I25" s="432"/>
      <c r="J25" s="433"/>
      <c r="K25" s="549">
        <f>K23/23.5</f>
        <v>31.948510638297872</v>
      </c>
    </row>
    <row r="26" spans="1:11" ht="15.75" x14ac:dyDescent="0.25">
      <c r="A26" s="9"/>
      <c r="B26" s="813"/>
      <c r="C26" s="229"/>
      <c r="D26" s="234"/>
      <c r="E26" s="28"/>
      <c r="F26" s="28"/>
      <c r="G26" s="28"/>
      <c r="H26" s="215"/>
      <c r="I26" s="214"/>
      <c r="J26" s="28"/>
      <c r="K26" s="216"/>
    </row>
    <row r="29" spans="1:11" x14ac:dyDescent="0.25">
      <c r="A29" s="632" t="s">
        <v>65</v>
      </c>
      <c r="B29" s="825"/>
      <c r="C29" s="633"/>
      <c r="D29" s="634"/>
    </row>
    <row r="30" spans="1:11" x14ac:dyDescent="0.25">
      <c r="A30" s="635" t="s">
        <v>66</v>
      </c>
      <c r="B30" s="821"/>
      <c r="C30" s="636"/>
      <c r="D30" s="636"/>
    </row>
  </sheetData>
  <mergeCells count="2">
    <mergeCell ref="G4:G5"/>
    <mergeCell ref="F2:J2"/>
  </mergeCells>
  <pageMargins left="0.7" right="0.7" top="0.75" bottom="0.75" header="0.3" footer="0.3"/>
  <pageSetup paperSize="9" scale="44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K22"/>
  <sheetViews>
    <sheetView tabSelected="1" zoomScale="70" zoomScaleNormal="70" workbookViewId="0">
      <selection activeCell="E9" sqref="E9"/>
    </sheetView>
  </sheetViews>
  <sheetFormatPr defaultRowHeight="15" x14ac:dyDescent="0.25"/>
  <cols>
    <col min="1" max="1" width="16.85546875" customWidth="1"/>
    <col min="2" max="3" width="15.7109375" style="5" customWidth="1"/>
    <col min="4" max="4" width="22.42578125" style="111" customWidth="1"/>
    <col min="5" max="5" width="73" customWidth="1"/>
    <col min="6" max="7" width="15.42578125" customWidth="1"/>
    <col min="8" max="8" width="12" customWidth="1"/>
    <col min="9" max="9" width="11.28515625" customWidth="1"/>
    <col min="10" max="10" width="12.85546875" customWidth="1"/>
    <col min="11" max="11" width="20.7109375" customWidth="1"/>
  </cols>
  <sheetData>
    <row r="2" spans="1:11" x14ac:dyDescent="0.25">
      <c r="B2" s="824"/>
      <c r="D2"/>
    </row>
    <row r="3" spans="1:11" ht="24" thickBot="1" x14ac:dyDescent="0.4">
      <c r="A3" s="6" t="s">
        <v>202</v>
      </c>
      <c r="C3" s="968"/>
      <c r="D3" s="6"/>
      <c r="E3" s="6"/>
      <c r="F3" s="1003">
        <v>45033</v>
      </c>
      <c r="G3" s="1003"/>
      <c r="H3" s="1003"/>
      <c r="I3" s="1003"/>
      <c r="J3" s="1004"/>
      <c r="K3" s="1004"/>
    </row>
    <row r="4" spans="1:11" s="16" customFormat="1" ht="21.75" customHeight="1" thickBot="1" x14ac:dyDescent="0.3">
      <c r="A4" s="138"/>
      <c r="B4" s="436"/>
      <c r="C4" s="638" t="s">
        <v>38</v>
      </c>
      <c r="D4" s="251"/>
      <c r="E4" s="683"/>
      <c r="F4" s="969"/>
      <c r="G4" s="1001" t="s">
        <v>203</v>
      </c>
      <c r="H4" s="975" t="s">
        <v>21</v>
      </c>
      <c r="I4" s="794"/>
      <c r="J4" s="795"/>
      <c r="K4" s="644" t="s">
        <v>22</v>
      </c>
    </row>
    <row r="5" spans="1:11" s="16" customFormat="1" ht="28.5" customHeight="1" thickBot="1" x14ac:dyDescent="0.3">
      <c r="A5" s="139" t="s">
        <v>0</v>
      </c>
      <c r="B5" s="102"/>
      <c r="C5" s="96" t="s">
        <v>39</v>
      </c>
      <c r="D5" s="684" t="s">
        <v>40</v>
      </c>
      <c r="E5" s="96" t="s">
        <v>37</v>
      </c>
      <c r="F5" s="124" t="s">
        <v>25</v>
      </c>
      <c r="G5" s="1002"/>
      <c r="H5" s="970" t="s">
        <v>26</v>
      </c>
      <c r="I5" s="484" t="s">
        <v>27</v>
      </c>
      <c r="J5" s="760" t="s">
        <v>28</v>
      </c>
      <c r="K5" s="645" t="s">
        <v>29</v>
      </c>
    </row>
    <row r="6" spans="1:11" s="16" customFormat="1" ht="39" customHeight="1" x14ac:dyDescent="0.25">
      <c r="A6" s="103" t="s">
        <v>5</v>
      </c>
      <c r="B6" s="153"/>
      <c r="C6" s="393">
        <v>166</v>
      </c>
      <c r="D6" s="714" t="s">
        <v>82</v>
      </c>
      <c r="E6" s="467" t="s">
        <v>220</v>
      </c>
      <c r="F6" s="959">
        <v>50</v>
      </c>
      <c r="G6" s="153">
        <v>12</v>
      </c>
      <c r="H6" s="976">
        <v>2.9</v>
      </c>
      <c r="I6" s="378">
        <v>3.99</v>
      </c>
      <c r="J6" s="449">
        <v>18.989999999999998</v>
      </c>
      <c r="K6" s="758">
        <v>127.19</v>
      </c>
    </row>
    <row r="7" spans="1:11" s="33" customFormat="1" ht="26.45" customHeight="1" x14ac:dyDescent="0.25">
      <c r="A7" s="140"/>
      <c r="B7" s="160"/>
      <c r="C7" s="168">
        <v>59</v>
      </c>
      <c r="D7" s="149" t="s">
        <v>61</v>
      </c>
      <c r="E7" s="282" t="s">
        <v>150</v>
      </c>
      <c r="F7" s="412">
        <v>205</v>
      </c>
      <c r="G7" s="227">
        <v>22.69</v>
      </c>
      <c r="H7" s="19">
        <v>8.1999999999999993</v>
      </c>
      <c r="I7" s="20">
        <v>8.73</v>
      </c>
      <c r="J7" s="43">
        <v>29.68</v>
      </c>
      <c r="K7" s="194">
        <v>230.33</v>
      </c>
    </row>
    <row r="8" spans="1:11" s="33" customFormat="1" ht="26.45" customHeight="1" x14ac:dyDescent="0.25">
      <c r="A8" s="140"/>
      <c r="B8" s="160"/>
      <c r="C8" s="145">
        <v>116</v>
      </c>
      <c r="D8" s="972" t="s">
        <v>62</v>
      </c>
      <c r="E8" s="853" t="s">
        <v>92</v>
      </c>
      <c r="F8" s="97">
        <v>200</v>
      </c>
      <c r="G8" s="132">
        <v>13.92</v>
      </c>
      <c r="H8" s="599">
        <v>3.28</v>
      </c>
      <c r="I8" s="600">
        <v>2.56</v>
      </c>
      <c r="J8" s="973">
        <v>11.81</v>
      </c>
      <c r="K8" s="974">
        <v>83.43</v>
      </c>
    </row>
    <row r="9" spans="1:11" s="33" customFormat="1" ht="26.45" customHeight="1" x14ac:dyDescent="0.25">
      <c r="A9" s="140"/>
      <c r="B9" s="243"/>
      <c r="C9" s="133">
        <v>121</v>
      </c>
      <c r="D9" s="179" t="s">
        <v>13</v>
      </c>
      <c r="E9" s="218" t="s">
        <v>50</v>
      </c>
      <c r="F9" s="279">
        <v>30</v>
      </c>
      <c r="G9" s="184">
        <v>3.67</v>
      </c>
      <c r="H9" s="17">
        <v>2.25</v>
      </c>
      <c r="I9" s="15">
        <v>0.87</v>
      </c>
      <c r="J9" s="18">
        <v>14.94</v>
      </c>
      <c r="K9" s="191">
        <v>78.599999999999994</v>
      </c>
    </row>
    <row r="10" spans="1:11" s="33" customFormat="1" ht="26.45" customHeight="1" x14ac:dyDescent="0.25">
      <c r="A10" s="140"/>
      <c r="B10" s="131"/>
      <c r="C10" s="168" t="s">
        <v>164</v>
      </c>
      <c r="D10" s="128" t="s">
        <v>17</v>
      </c>
      <c r="E10" s="205" t="s">
        <v>181</v>
      </c>
      <c r="F10" s="168">
        <v>200</v>
      </c>
      <c r="G10" s="131"/>
      <c r="H10" s="17">
        <v>8.25</v>
      </c>
      <c r="I10" s="15">
        <v>6.25</v>
      </c>
      <c r="J10" s="38">
        <v>22</v>
      </c>
      <c r="K10" s="191">
        <v>175</v>
      </c>
    </row>
    <row r="11" spans="1:11" s="33" customFormat="1" ht="26.45" customHeight="1" x14ac:dyDescent="0.25">
      <c r="A11" s="140"/>
      <c r="B11" s="131"/>
      <c r="C11" s="168"/>
      <c r="D11" s="128"/>
      <c r="E11" s="180" t="s">
        <v>19</v>
      </c>
      <c r="F11" s="268">
        <f>SUM(F6:F10)</f>
        <v>685</v>
      </c>
      <c r="G11" s="194">
        <f t="shared" ref="G11:K11" si="0">SUM(G6:G10)</f>
        <v>52.28</v>
      </c>
      <c r="H11" s="19">
        <f t="shared" si="0"/>
        <v>24.88</v>
      </c>
      <c r="I11" s="20">
        <f t="shared" si="0"/>
        <v>22.400000000000002</v>
      </c>
      <c r="J11" s="43">
        <f t="shared" si="0"/>
        <v>97.42</v>
      </c>
      <c r="K11" s="224">
        <f t="shared" si="0"/>
        <v>694.55</v>
      </c>
    </row>
    <row r="12" spans="1:11" s="33" customFormat="1" ht="26.45" customHeight="1" thickBot="1" x14ac:dyDescent="0.3">
      <c r="A12" s="141"/>
      <c r="B12" s="246"/>
      <c r="C12" s="197"/>
      <c r="D12" s="253"/>
      <c r="E12" s="181" t="s">
        <v>20</v>
      </c>
      <c r="F12" s="958"/>
      <c r="G12" s="368"/>
      <c r="H12" s="154"/>
      <c r="I12" s="48"/>
      <c r="J12" s="115"/>
      <c r="K12" s="369">
        <f>K11/23.5</f>
        <v>29.555319148936167</v>
      </c>
    </row>
    <row r="13" spans="1:11" s="16" customFormat="1" ht="26.45" customHeight="1" x14ac:dyDescent="0.25">
      <c r="A13" s="103" t="s">
        <v>6</v>
      </c>
      <c r="B13" s="273"/>
      <c r="C13" s="135">
        <v>25</v>
      </c>
      <c r="D13" s="646" t="s">
        <v>18</v>
      </c>
      <c r="E13" s="343" t="s">
        <v>49</v>
      </c>
      <c r="F13" s="361">
        <v>150</v>
      </c>
      <c r="G13" s="361"/>
      <c r="H13" s="35">
        <v>0.6</v>
      </c>
      <c r="I13" s="36">
        <v>0.45</v>
      </c>
      <c r="J13" s="39">
        <v>15.45</v>
      </c>
      <c r="K13" s="193">
        <v>70.5</v>
      </c>
    </row>
    <row r="14" spans="1:11" s="16" customFormat="1" ht="26.45" customHeight="1" x14ac:dyDescent="0.25">
      <c r="A14" s="103"/>
      <c r="B14" s="88"/>
      <c r="C14" s="132">
        <v>32</v>
      </c>
      <c r="D14" s="319" t="s">
        <v>8</v>
      </c>
      <c r="E14" s="282" t="s">
        <v>52</v>
      </c>
      <c r="F14" s="631">
        <v>200</v>
      </c>
      <c r="G14" s="739"/>
      <c r="H14" s="239">
        <v>5.88</v>
      </c>
      <c r="I14" s="13">
        <v>8.82</v>
      </c>
      <c r="J14" s="40">
        <v>9.6</v>
      </c>
      <c r="K14" s="146">
        <v>142.19999999999999</v>
      </c>
    </row>
    <row r="15" spans="1:11" s="33" customFormat="1" ht="32.25" customHeight="1" x14ac:dyDescent="0.25">
      <c r="A15" s="104"/>
      <c r="B15" s="160"/>
      <c r="C15" s="264">
        <v>177</v>
      </c>
      <c r="D15" s="148" t="s">
        <v>9</v>
      </c>
      <c r="E15" s="174" t="s">
        <v>163</v>
      </c>
      <c r="F15" s="130">
        <v>90</v>
      </c>
      <c r="G15" s="169"/>
      <c r="H15" s="238">
        <v>15.77</v>
      </c>
      <c r="I15" s="15">
        <v>13.36</v>
      </c>
      <c r="J15" s="38">
        <v>1.61</v>
      </c>
      <c r="K15" s="198">
        <v>190.47</v>
      </c>
    </row>
    <row r="16" spans="1:11" s="33" customFormat="1" ht="27" customHeight="1" x14ac:dyDescent="0.25">
      <c r="A16" s="104"/>
      <c r="B16" s="121"/>
      <c r="C16" s="169">
        <v>54</v>
      </c>
      <c r="D16" s="148" t="s">
        <v>86</v>
      </c>
      <c r="E16" s="174" t="s">
        <v>42</v>
      </c>
      <c r="F16" s="130">
        <v>150</v>
      </c>
      <c r="G16" s="169"/>
      <c r="H16" s="239">
        <v>7.26</v>
      </c>
      <c r="I16" s="13">
        <v>4.96</v>
      </c>
      <c r="J16" s="40">
        <v>31.76</v>
      </c>
      <c r="K16" s="146">
        <v>198.84</v>
      </c>
    </row>
    <row r="17" spans="1:11" s="16" customFormat="1" ht="38.25" customHeight="1" x14ac:dyDescent="0.25">
      <c r="A17" s="105"/>
      <c r="B17" s="119"/>
      <c r="C17" s="286">
        <v>104</v>
      </c>
      <c r="D17" s="148" t="s">
        <v>17</v>
      </c>
      <c r="E17" s="174" t="s">
        <v>78</v>
      </c>
      <c r="F17" s="130">
        <v>200</v>
      </c>
      <c r="G17" s="169"/>
      <c r="H17" s="238">
        <v>0</v>
      </c>
      <c r="I17" s="15">
        <v>0</v>
      </c>
      <c r="J17" s="38">
        <v>14.16</v>
      </c>
      <c r="K17" s="198">
        <v>55.48</v>
      </c>
    </row>
    <row r="18" spans="1:11" s="16" customFormat="1" ht="26.45" customHeight="1" x14ac:dyDescent="0.25">
      <c r="A18" s="105"/>
      <c r="B18" s="119"/>
      <c r="C18" s="286">
        <v>119</v>
      </c>
      <c r="D18" s="148" t="s">
        <v>13</v>
      </c>
      <c r="E18" s="179" t="s">
        <v>54</v>
      </c>
      <c r="F18" s="184">
        <v>20</v>
      </c>
      <c r="G18" s="597"/>
      <c r="H18" s="238">
        <v>1.52</v>
      </c>
      <c r="I18" s="15">
        <v>0.16</v>
      </c>
      <c r="J18" s="38">
        <v>9.84</v>
      </c>
      <c r="K18" s="257">
        <v>47</v>
      </c>
    </row>
    <row r="19" spans="1:11" s="16" customFormat="1" ht="23.25" customHeight="1" x14ac:dyDescent="0.25">
      <c r="A19" s="105"/>
      <c r="B19" s="132"/>
      <c r="C19" s="169">
        <v>120</v>
      </c>
      <c r="D19" s="148" t="s">
        <v>14</v>
      </c>
      <c r="E19" s="179" t="s">
        <v>46</v>
      </c>
      <c r="F19" s="168">
        <v>20</v>
      </c>
      <c r="G19" s="168"/>
      <c r="H19" s="272">
        <v>1.32</v>
      </c>
      <c r="I19" s="20">
        <v>0.24</v>
      </c>
      <c r="J19" s="21">
        <v>8.0399999999999991</v>
      </c>
      <c r="K19" s="444">
        <v>39.6</v>
      </c>
    </row>
    <row r="20" spans="1:11" s="33" customFormat="1" ht="26.45" customHeight="1" x14ac:dyDescent="0.25">
      <c r="A20" s="104"/>
      <c r="B20" s="160"/>
      <c r="C20" s="170"/>
      <c r="D20" s="389"/>
      <c r="E20" s="180" t="s">
        <v>19</v>
      </c>
      <c r="F20" s="195">
        <f>SUM(F13:F19)</f>
        <v>830</v>
      </c>
      <c r="G20" s="957"/>
      <c r="H20" s="201">
        <f t="shared" ref="H20:K20" si="1">SUM(H13:H19)</f>
        <v>32.349999999999994</v>
      </c>
      <c r="I20" s="32">
        <f t="shared" si="1"/>
        <v>27.99</v>
      </c>
      <c r="J20" s="63">
        <f t="shared" si="1"/>
        <v>90.460000000000008</v>
      </c>
      <c r="K20" s="397">
        <f t="shared" si="1"/>
        <v>744.09</v>
      </c>
    </row>
    <row r="21" spans="1:11" s="33" customFormat="1" ht="26.45" customHeight="1" thickBot="1" x14ac:dyDescent="0.3">
      <c r="A21" s="143"/>
      <c r="B21" s="246"/>
      <c r="C21" s="171"/>
      <c r="D21" s="468"/>
      <c r="E21" s="181" t="s">
        <v>20</v>
      </c>
      <c r="F21" s="134"/>
      <c r="G21" s="197"/>
      <c r="H21" s="203"/>
      <c r="I21" s="48"/>
      <c r="J21" s="115"/>
      <c r="K21" s="470">
        <f>K20/23.5</f>
        <v>31.663404255319151</v>
      </c>
    </row>
    <row r="22" spans="1:11" ht="15.75" x14ac:dyDescent="0.25">
      <c r="A22" s="9"/>
      <c r="B22" s="228"/>
      <c r="C22" s="229"/>
      <c r="D22" s="234"/>
      <c r="E22" s="28"/>
      <c r="F22" s="28"/>
      <c r="G22" s="28"/>
      <c r="H22" s="215"/>
      <c r="I22" s="214"/>
      <c r="J22" s="28"/>
      <c r="K22" s="216"/>
    </row>
  </sheetData>
  <mergeCells count="2">
    <mergeCell ref="G4:G5"/>
    <mergeCell ref="F3:K3"/>
  </mergeCells>
  <pageMargins left="0.7" right="0.7" top="0.75" bottom="0.75" header="0.3" footer="0.3"/>
  <pageSetup paperSize="9" scale="4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J39"/>
  <sheetViews>
    <sheetView zoomScale="70" zoomScaleNormal="70" workbookViewId="0">
      <selection activeCell="E15" sqref="E15"/>
    </sheetView>
  </sheetViews>
  <sheetFormatPr defaultRowHeight="15" x14ac:dyDescent="0.25"/>
  <cols>
    <col min="1" max="1" width="19.7109375" customWidth="1"/>
    <col min="2" max="2" width="19.7109375" style="824" customWidth="1"/>
    <col min="3" max="3" width="16.140625" style="5" customWidth="1"/>
    <col min="4" max="4" width="20.85546875" customWidth="1"/>
    <col min="5" max="5" width="54.28515625" customWidth="1"/>
    <col min="6" max="6" width="13.85546875" customWidth="1"/>
    <col min="8" max="8" width="11.28515625" customWidth="1"/>
    <col min="9" max="9" width="12.85546875" customWidth="1"/>
    <col min="10" max="10" width="20.7109375" customWidth="1"/>
  </cols>
  <sheetData>
    <row r="2" spans="1:10" ht="23.25" x14ac:dyDescent="0.35">
      <c r="A2" s="6" t="s">
        <v>1</v>
      </c>
      <c r="B2" s="823"/>
      <c r="C2" s="8" t="s">
        <v>199</v>
      </c>
      <c r="D2" s="6"/>
      <c r="E2" s="6"/>
      <c r="G2" s="6"/>
      <c r="J2" s="8"/>
    </row>
    <row r="3" spans="1:10" ht="15.75" thickBot="1" x14ac:dyDescent="0.3">
      <c r="A3" s="1"/>
      <c r="C3" s="3"/>
      <c r="D3" s="1"/>
      <c r="E3" s="1"/>
      <c r="F3" s="1"/>
      <c r="G3" s="1"/>
      <c r="H3" s="1"/>
      <c r="I3" s="1"/>
      <c r="J3" s="1"/>
    </row>
    <row r="4" spans="1:10" s="16" customFormat="1" ht="21.75" customHeight="1" thickBot="1" x14ac:dyDescent="0.3">
      <c r="A4" s="138"/>
      <c r="B4" s="78"/>
      <c r="C4" s="101" t="s">
        <v>38</v>
      </c>
      <c r="D4" s="100"/>
      <c r="E4" s="158"/>
      <c r="F4" s="95"/>
      <c r="G4" s="790" t="s">
        <v>21</v>
      </c>
      <c r="H4" s="791"/>
      <c r="I4" s="792"/>
      <c r="J4" s="189" t="s">
        <v>22</v>
      </c>
    </row>
    <row r="5" spans="1:10" s="16" customFormat="1" ht="16.5" thickBot="1" x14ac:dyDescent="0.3">
      <c r="A5" s="139" t="s">
        <v>0</v>
      </c>
      <c r="B5" s="79"/>
      <c r="C5" s="102" t="s">
        <v>39</v>
      </c>
      <c r="D5" s="323" t="s">
        <v>40</v>
      </c>
      <c r="E5" s="102" t="s">
        <v>37</v>
      </c>
      <c r="F5" s="96" t="s">
        <v>25</v>
      </c>
      <c r="G5" s="96" t="s">
        <v>26</v>
      </c>
      <c r="H5" s="484" t="s">
        <v>27</v>
      </c>
      <c r="I5" s="96" t="s">
        <v>28</v>
      </c>
      <c r="J5" s="190" t="s">
        <v>29</v>
      </c>
    </row>
    <row r="6" spans="1:10" s="16" customFormat="1" ht="32.25" customHeight="1" x14ac:dyDescent="0.25">
      <c r="A6" s="557"/>
      <c r="B6" s="135"/>
      <c r="C6" s="410">
        <v>28</v>
      </c>
      <c r="D6" s="411" t="s">
        <v>18</v>
      </c>
      <c r="E6" s="411" t="s">
        <v>148</v>
      </c>
      <c r="F6" s="393">
        <v>60</v>
      </c>
      <c r="G6" s="339">
        <v>0.48</v>
      </c>
      <c r="H6" s="46">
        <v>0.6</v>
      </c>
      <c r="I6" s="47">
        <v>1.56</v>
      </c>
      <c r="J6" s="335">
        <v>8.4</v>
      </c>
    </row>
    <row r="7" spans="1:10" s="16" customFormat="1" ht="36.75" customHeight="1" x14ac:dyDescent="0.25">
      <c r="A7" s="74" t="s">
        <v>5</v>
      </c>
      <c r="B7" s="131"/>
      <c r="C7" s="98">
        <v>88</v>
      </c>
      <c r="D7" s="149" t="s">
        <v>9</v>
      </c>
      <c r="E7" s="282" t="s">
        <v>175</v>
      </c>
      <c r="F7" s="227">
        <v>90</v>
      </c>
      <c r="G7" s="249">
        <v>18</v>
      </c>
      <c r="H7" s="76">
        <v>16.5</v>
      </c>
      <c r="I7" s="209">
        <v>2.89</v>
      </c>
      <c r="J7" s="380">
        <v>232.8</v>
      </c>
    </row>
    <row r="8" spans="1:10" s="16" customFormat="1" ht="36.75" customHeight="1" x14ac:dyDescent="0.25">
      <c r="A8" s="558"/>
      <c r="B8" s="182" t="s">
        <v>73</v>
      </c>
      <c r="C8" s="182">
        <v>50</v>
      </c>
      <c r="D8" s="175" t="s">
        <v>63</v>
      </c>
      <c r="E8" s="503" t="s">
        <v>95</v>
      </c>
      <c r="F8" s="182">
        <v>150</v>
      </c>
      <c r="G8" s="531">
        <v>3.28</v>
      </c>
      <c r="H8" s="504">
        <v>7.81</v>
      </c>
      <c r="I8" s="532">
        <v>21.57</v>
      </c>
      <c r="J8" s="533">
        <v>170.22</v>
      </c>
    </row>
    <row r="9" spans="1:10" s="16" customFormat="1" ht="37.5" customHeight="1" x14ac:dyDescent="0.25">
      <c r="A9" s="558"/>
      <c r="B9" s="183" t="s">
        <v>74</v>
      </c>
      <c r="C9" s="165">
        <v>141</v>
      </c>
      <c r="D9" s="446" t="s">
        <v>63</v>
      </c>
      <c r="E9" s="679" t="s">
        <v>159</v>
      </c>
      <c r="F9" s="536">
        <v>150</v>
      </c>
      <c r="G9" s="240">
        <v>4.0999999999999996</v>
      </c>
      <c r="H9" s="61">
        <v>5.51</v>
      </c>
      <c r="I9" s="108">
        <v>25.26</v>
      </c>
      <c r="J9" s="398">
        <v>166.85</v>
      </c>
    </row>
    <row r="10" spans="1:10" s="16" customFormat="1" ht="37.5" customHeight="1" x14ac:dyDescent="0.25">
      <c r="A10" s="103"/>
      <c r="B10" s="130"/>
      <c r="C10" s="98">
        <v>98</v>
      </c>
      <c r="D10" s="148" t="s">
        <v>17</v>
      </c>
      <c r="E10" s="174" t="s">
        <v>16</v>
      </c>
      <c r="F10" s="184">
        <v>200</v>
      </c>
      <c r="G10" s="238">
        <v>0.37</v>
      </c>
      <c r="H10" s="15">
        <v>0</v>
      </c>
      <c r="I10" s="38">
        <v>14.85</v>
      </c>
      <c r="J10" s="258">
        <v>59.48</v>
      </c>
    </row>
    <row r="11" spans="1:10" s="16" customFormat="1" ht="37.5" customHeight="1" x14ac:dyDescent="0.25">
      <c r="A11" s="103"/>
      <c r="B11" s="130"/>
      <c r="C11" s="99">
        <v>119</v>
      </c>
      <c r="D11" s="148" t="s">
        <v>13</v>
      </c>
      <c r="E11" s="179" t="s">
        <v>54</v>
      </c>
      <c r="F11" s="184">
        <v>20</v>
      </c>
      <c r="G11" s="238">
        <v>1.52</v>
      </c>
      <c r="H11" s="15">
        <v>0.16</v>
      </c>
      <c r="I11" s="38">
        <v>9.84</v>
      </c>
      <c r="J11" s="257">
        <v>47</v>
      </c>
    </row>
    <row r="12" spans="1:10" s="16" customFormat="1" ht="37.5" customHeight="1" x14ac:dyDescent="0.25">
      <c r="A12" s="103"/>
      <c r="B12" s="130"/>
      <c r="C12" s="126">
        <v>120</v>
      </c>
      <c r="D12" s="148" t="s">
        <v>14</v>
      </c>
      <c r="E12" s="179" t="s">
        <v>46</v>
      </c>
      <c r="F12" s="130">
        <v>20</v>
      </c>
      <c r="G12" s="238">
        <v>1.32</v>
      </c>
      <c r="H12" s="15">
        <v>0.24</v>
      </c>
      <c r="I12" s="38">
        <v>8.0399999999999991</v>
      </c>
      <c r="J12" s="258">
        <v>39.6</v>
      </c>
    </row>
    <row r="13" spans="1:10" s="16" customFormat="1" ht="37.5" customHeight="1" x14ac:dyDescent="0.25">
      <c r="A13" s="103"/>
      <c r="B13" s="182" t="s">
        <v>73</v>
      </c>
      <c r="C13" s="164"/>
      <c r="D13" s="503"/>
      <c r="E13" s="331" t="s">
        <v>19</v>
      </c>
      <c r="F13" s="290">
        <f>F6+F7+F8+F10+F11+F12</f>
        <v>540</v>
      </c>
      <c r="G13" s="420">
        <f t="shared" ref="G13:J13" si="0">G6+G7+G8+G10+G11+G12</f>
        <v>24.970000000000002</v>
      </c>
      <c r="H13" s="421">
        <f t="shared" si="0"/>
        <v>25.31</v>
      </c>
      <c r="I13" s="422">
        <f t="shared" si="0"/>
        <v>58.749999999999993</v>
      </c>
      <c r="J13" s="464">
        <f t="shared" si="0"/>
        <v>557.50000000000011</v>
      </c>
    </row>
    <row r="14" spans="1:10" s="16" customFormat="1" ht="37.5" customHeight="1" x14ac:dyDescent="0.25">
      <c r="A14" s="103"/>
      <c r="B14" s="183" t="s">
        <v>74</v>
      </c>
      <c r="C14" s="165"/>
      <c r="D14" s="446"/>
      <c r="E14" s="332" t="s">
        <v>19</v>
      </c>
      <c r="F14" s="288">
        <f>F6+F7+F9+F10+F11+F12</f>
        <v>540</v>
      </c>
      <c r="G14" s="900">
        <f t="shared" ref="G14:J14" si="1">G6+G7+G9+G10+G11+G12</f>
        <v>25.79</v>
      </c>
      <c r="H14" s="901">
        <f t="shared" si="1"/>
        <v>23.009999999999998</v>
      </c>
      <c r="I14" s="899">
        <f t="shared" si="1"/>
        <v>62.440000000000005</v>
      </c>
      <c r="J14" s="453">
        <f t="shared" si="1"/>
        <v>554.13</v>
      </c>
    </row>
    <row r="15" spans="1:10" s="16" customFormat="1" ht="37.5" customHeight="1" x14ac:dyDescent="0.25">
      <c r="A15" s="103"/>
      <c r="B15" s="182" t="s">
        <v>73</v>
      </c>
      <c r="C15" s="164"/>
      <c r="D15" s="503"/>
      <c r="E15" s="331" t="s">
        <v>20</v>
      </c>
      <c r="F15" s="182"/>
      <c r="G15" s="337"/>
      <c r="H15" s="62"/>
      <c r="I15" s="328"/>
      <c r="J15" s="377">
        <f>J13/23.5</f>
        <v>23.723404255319153</v>
      </c>
    </row>
    <row r="16" spans="1:10" s="16" customFormat="1" ht="37.5" customHeight="1" thickBot="1" x14ac:dyDescent="0.3">
      <c r="A16" s="103"/>
      <c r="B16" s="183" t="s">
        <v>74</v>
      </c>
      <c r="C16" s="166"/>
      <c r="D16" s="548"/>
      <c r="E16" s="678" t="s">
        <v>20</v>
      </c>
      <c r="F16" s="185"/>
      <c r="G16" s="338"/>
      <c r="H16" s="329"/>
      <c r="I16" s="330"/>
      <c r="J16" s="340">
        <f>J14/23.5</f>
        <v>23.58</v>
      </c>
    </row>
    <row r="17" spans="1:10" s="16" customFormat="1" ht="37.5" customHeight="1" x14ac:dyDescent="0.25">
      <c r="A17" s="142" t="s">
        <v>6</v>
      </c>
      <c r="B17" s="390"/>
      <c r="C17" s="772">
        <v>28</v>
      </c>
      <c r="D17" s="680" t="s">
        <v>18</v>
      </c>
      <c r="E17" s="681" t="s">
        <v>141</v>
      </c>
      <c r="F17" s="682">
        <v>60</v>
      </c>
      <c r="G17" s="44">
        <v>0.48</v>
      </c>
      <c r="H17" s="34">
        <v>0.6</v>
      </c>
      <c r="I17" s="45">
        <v>1.56</v>
      </c>
      <c r="J17" s="223">
        <v>8.4</v>
      </c>
    </row>
    <row r="18" spans="1:10" s="16" customFormat="1" ht="37.5" customHeight="1" x14ac:dyDescent="0.25">
      <c r="A18" s="103"/>
      <c r="B18" s="148"/>
      <c r="C18" s="144">
        <v>33</v>
      </c>
      <c r="D18" s="179" t="s">
        <v>8</v>
      </c>
      <c r="E18" s="218" t="s">
        <v>58</v>
      </c>
      <c r="F18" s="279">
        <v>200</v>
      </c>
      <c r="G18" s="239">
        <v>6.2</v>
      </c>
      <c r="H18" s="13">
        <v>6.38</v>
      </c>
      <c r="I18" s="40">
        <v>12.3</v>
      </c>
      <c r="J18" s="99">
        <v>131.76</v>
      </c>
    </row>
    <row r="19" spans="1:10" s="16" customFormat="1" ht="37.5" customHeight="1" x14ac:dyDescent="0.25">
      <c r="A19" s="105"/>
      <c r="B19" s="148"/>
      <c r="C19" s="144">
        <v>321</v>
      </c>
      <c r="D19" s="179" t="s">
        <v>9</v>
      </c>
      <c r="E19" s="218" t="s">
        <v>176</v>
      </c>
      <c r="F19" s="279">
        <v>90</v>
      </c>
      <c r="G19" s="238">
        <v>19.78</v>
      </c>
      <c r="H19" s="15">
        <v>24.51</v>
      </c>
      <c r="I19" s="38">
        <v>2.52</v>
      </c>
      <c r="J19" s="258">
        <v>312.27999999999997</v>
      </c>
    </row>
    <row r="20" spans="1:10" s="16" customFormat="1" ht="37.5" customHeight="1" x14ac:dyDescent="0.25">
      <c r="A20" s="105"/>
      <c r="B20" s="148"/>
      <c r="C20" s="144">
        <v>65</v>
      </c>
      <c r="D20" s="179" t="s">
        <v>48</v>
      </c>
      <c r="E20" s="218" t="s">
        <v>53</v>
      </c>
      <c r="F20" s="279">
        <v>150</v>
      </c>
      <c r="G20" s="239">
        <v>6.76</v>
      </c>
      <c r="H20" s="13">
        <v>3.93</v>
      </c>
      <c r="I20" s="40">
        <v>41.29</v>
      </c>
      <c r="J20" s="99">
        <v>227.48</v>
      </c>
    </row>
    <row r="21" spans="1:10" s="16" customFormat="1" ht="37.5" customHeight="1" x14ac:dyDescent="0.25">
      <c r="A21" s="105"/>
      <c r="B21" s="148"/>
      <c r="C21" s="144">
        <v>114</v>
      </c>
      <c r="D21" s="179" t="s">
        <v>45</v>
      </c>
      <c r="E21" s="218" t="s">
        <v>51</v>
      </c>
      <c r="F21" s="279">
        <v>200</v>
      </c>
      <c r="G21" s="238">
        <v>0</v>
      </c>
      <c r="H21" s="15">
        <v>0</v>
      </c>
      <c r="I21" s="38">
        <v>7.27</v>
      </c>
      <c r="J21" s="257">
        <v>28.73</v>
      </c>
    </row>
    <row r="22" spans="1:10" s="16" customFormat="1" ht="37.5" customHeight="1" x14ac:dyDescent="0.25">
      <c r="A22" s="105"/>
      <c r="B22" s="148"/>
      <c r="C22" s="146">
        <v>119</v>
      </c>
      <c r="D22" s="179" t="s">
        <v>13</v>
      </c>
      <c r="E22" s="148" t="s">
        <v>54</v>
      </c>
      <c r="F22" s="184">
        <v>20</v>
      </c>
      <c r="G22" s="238">
        <v>1.52</v>
      </c>
      <c r="H22" s="15">
        <v>0.16</v>
      </c>
      <c r="I22" s="38">
        <v>9.84</v>
      </c>
      <c r="J22" s="257">
        <v>47</v>
      </c>
    </row>
    <row r="23" spans="1:10" s="16" customFormat="1" ht="37.5" customHeight="1" x14ac:dyDescent="0.25">
      <c r="A23" s="105"/>
      <c r="B23" s="148"/>
      <c r="C23" s="144">
        <v>120</v>
      </c>
      <c r="D23" s="179" t="s">
        <v>14</v>
      </c>
      <c r="E23" s="148" t="s">
        <v>46</v>
      </c>
      <c r="F23" s="131">
        <v>20</v>
      </c>
      <c r="G23" s="19">
        <v>1.32</v>
      </c>
      <c r="H23" s="20">
        <v>0.24</v>
      </c>
      <c r="I23" s="21">
        <v>8.0399999999999991</v>
      </c>
      <c r="J23" s="444">
        <v>39.6</v>
      </c>
    </row>
    <row r="24" spans="1:10" s="16" customFormat="1" ht="37.5" customHeight="1" x14ac:dyDescent="0.25">
      <c r="A24" s="105"/>
      <c r="B24" s="148"/>
      <c r="C24" s="773"/>
      <c r="D24" s="648"/>
      <c r="E24" s="301" t="s">
        <v>19</v>
      </c>
      <c r="F24" s="126">
        <f>SUM(F17:F23)</f>
        <v>740</v>
      </c>
      <c r="G24" s="199">
        <f>SUM(G17:G23)</f>
        <v>36.06</v>
      </c>
      <c r="H24" s="14">
        <f>SUM(H17:H23)</f>
        <v>35.82</v>
      </c>
      <c r="I24" s="41">
        <f>SUM(I17:I23)</f>
        <v>82.82</v>
      </c>
      <c r="J24" s="315">
        <f>SUM(J17:J23)</f>
        <v>795.25</v>
      </c>
    </row>
    <row r="25" spans="1:10" s="16" customFormat="1" ht="37.5" customHeight="1" thickBot="1" x14ac:dyDescent="0.3">
      <c r="A25" s="261"/>
      <c r="B25" s="687"/>
      <c r="C25" s="774"/>
      <c r="D25" s="651"/>
      <c r="E25" s="344" t="s">
        <v>20</v>
      </c>
      <c r="F25" s="651"/>
      <c r="G25" s="655"/>
      <c r="H25" s="657"/>
      <c r="I25" s="658"/>
      <c r="J25" s="316">
        <f>J24/23.5</f>
        <v>33.840425531914896</v>
      </c>
    </row>
    <row r="26" spans="1:10" x14ac:dyDescent="0.25">
      <c r="A26" s="2"/>
      <c r="C26" s="4"/>
      <c r="D26" s="2"/>
      <c r="E26" s="2"/>
      <c r="F26" s="2"/>
      <c r="G26" s="10"/>
      <c r="H26" s="9"/>
      <c r="I26" s="2"/>
      <c r="J26" s="12"/>
    </row>
    <row r="27" spans="1:10" ht="18.75" x14ac:dyDescent="0.25">
      <c r="D27" s="11"/>
      <c r="E27" s="25"/>
      <c r="F27" s="26"/>
      <c r="G27" s="9"/>
      <c r="H27" s="11"/>
      <c r="I27" s="11"/>
    </row>
    <row r="28" spans="1:10" ht="18.75" x14ac:dyDescent="0.25">
      <c r="A28" s="632" t="s">
        <v>65</v>
      </c>
      <c r="B28" s="825"/>
      <c r="C28" s="633"/>
      <c r="D28" s="634"/>
      <c r="E28" s="25"/>
      <c r="F28" s="26"/>
      <c r="G28" s="11"/>
      <c r="H28" s="11"/>
      <c r="I28" s="11"/>
    </row>
    <row r="29" spans="1:10" ht="18.75" x14ac:dyDescent="0.25">
      <c r="A29" s="635" t="s">
        <v>66</v>
      </c>
      <c r="B29" s="821"/>
      <c r="C29" s="636"/>
      <c r="D29" s="636"/>
      <c r="E29" s="25"/>
      <c r="F29" s="26"/>
      <c r="G29" s="11"/>
      <c r="H29" s="11"/>
      <c r="I29" s="11"/>
    </row>
    <row r="30" spans="1:10" ht="18.75" x14ac:dyDescent="0.25">
      <c r="D30" s="11"/>
      <c r="E30" s="25"/>
      <c r="F30" s="26"/>
      <c r="G30" s="11"/>
      <c r="H30" s="11"/>
      <c r="I30" s="11"/>
    </row>
    <row r="31" spans="1:10" ht="18.75" x14ac:dyDescent="0.25">
      <c r="D31" s="11"/>
      <c r="E31" s="25"/>
      <c r="F31" s="26"/>
      <c r="G31" s="11"/>
      <c r="H31" s="11"/>
      <c r="I31" s="11"/>
    </row>
    <row r="32" spans="1:10" ht="18.75" x14ac:dyDescent="0.25">
      <c r="D32" s="11"/>
      <c r="E32" s="25"/>
      <c r="F32" s="26"/>
      <c r="G32" s="11"/>
      <c r="H32" s="11"/>
      <c r="I32" s="11"/>
    </row>
    <row r="33" spans="4:9" x14ac:dyDescent="0.25">
      <c r="D33" s="11"/>
      <c r="E33" s="11"/>
      <c r="F33" s="11"/>
      <c r="G33" s="11"/>
      <c r="H33" s="11"/>
      <c r="I33" s="11"/>
    </row>
    <row r="34" spans="4:9" x14ac:dyDescent="0.25">
      <c r="D34" s="11"/>
      <c r="E34" s="11"/>
      <c r="F34" s="11"/>
      <c r="G34" s="11"/>
      <c r="H34" s="11"/>
      <c r="I34" s="11"/>
    </row>
    <row r="35" spans="4:9" x14ac:dyDescent="0.25">
      <c r="D35" s="11"/>
      <c r="E35" s="11"/>
      <c r="F35" s="11"/>
      <c r="G35" s="11"/>
      <c r="H35" s="11"/>
      <c r="I35" s="11"/>
    </row>
    <row r="36" spans="4:9" x14ac:dyDescent="0.25">
      <c r="D36" s="11"/>
      <c r="E36" s="11"/>
      <c r="F36" s="11"/>
      <c r="G36" s="11"/>
      <c r="H36" s="11"/>
      <c r="I36" s="11"/>
    </row>
    <row r="37" spans="4:9" x14ac:dyDescent="0.25">
      <c r="D37" s="11"/>
      <c r="E37" s="11"/>
      <c r="F37" s="11"/>
      <c r="G37" s="11"/>
      <c r="H37" s="11"/>
      <c r="I37" s="11"/>
    </row>
    <row r="38" spans="4:9" x14ac:dyDescent="0.25">
      <c r="D38" s="11"/>
      <c r="E38" s="11"/>
      <c r="F38" s="11"/>
      <c r="G38" s="11"/>
      <c r="H38" s="11"/>
      <c r="I38" s="11"/>
    </row>
    <row r="39" spans="4:9" x14ac:dyDescent="0.25">
      <c r="D39" s="11"/>
      <c r="E39" s="11"/>
      <c r="F39" s="11"/>
      <c r="G39" s="11"/>
      <c r="H39" s="11"/>
      <c r="I39" s="11"/>
    </row>
  </sheetData>
  <pageMargins left="0.7" right="0.7" top="0.75" bottom="0.75" header="0.3" footer="0.3"/>
  <pageSetup paperSize="9" scale="4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J37"/>
  <sheetViews>
    <sheetView zoomScale="70" zoomScaleNormal="70" workbookViewId="0">
      <selection activeCell="E1" sqref="E1"/>
    </sheetView>
  </sheetViews>
  <sheetFormatPr defaultRowHeight="15" x14ac:dyDescent="0.25"/>
  <cols>
    <col min="1" max="1" width="20.28515625" customWidth="1"/>
    <col min="2" max="2" width="11.28515625" style="820" customWidth="1"/>
    <col min="3" max="3" width="15.42578125" style="5" customWidth="1"/>
    <col min="4" max="4" width="20.85546875" customWidth="1"/>
    <col min="5" max="5" width="54.28515625" customWidth="1"/>
    <col min="6" max="6" width="13.85546875" customWidth="1"/>
    <col min="8" max="8" width="11.28515625" customWidth="1"/>
    <col min="9" max="9" width="12.85546875" customWidth="1"/>
    <col min="10" max="10" width="20.7109375" customWidth="1"/>
  </cols>
  <sheetData>
    <row r="2" spans="1:10" ht="23.25" x14ac:dyDescent="0.35">
      <c r="A2" s="6" t="s">
        <v>1</v>
      </c>
      <c r="C2" s="8" t="s">
        <v>200</v>
      </c>
      <c r="D2" s="6"/>
      <c r="E2" s="6"/>
      <c r="G2" s="6"/>
      <c r="J2" s="8"/>
    </row>
    <row r="3" spans="1:10" ht="15.75" thickBot="1" x14ac:dyDescent="0.3">
      <c r="A3" s="1"/>
      <c r="C3" s="3"/>
      <c r="D3" s="1"/>
      <c r="E3" s="1"/>
      <c r="F3" s="1"/>
      <c r="G3" s="1"/>
      <c r="H3" s="1"/>
      <c r="I3" s="1"/>
      <c r="J3" s="1"/>
    </row>
    <row r="4" spans="1:10" s="16" customFormat="1" ht="21.75" customHeight="1" thickBot="1" x14ac:dyDescent="0.3">
      <c r="A4" s="138"/>
      <c r="B4" s="826"/>
      <c r="C4" s="638" t="s">
        <v>38</v>
      </c>
      <c r="D4" s="251"/>
      <c r="E4" s="683"/>
      <c r="F4" s="639"/>
      <c r="G4" s="793" t="s">
        <v>21</v>
      </c>
      <c r="H4" s="794"/>
      <c r="I4" s="795"/>
      <c r="J4" s="644" t="s">
        <v>22</v>
      </c>
    </row>
    <row r="5" spans="1:10" s="16" customFormat="1" ht="28.5" customHeight="1" thickBot="1" x14ac:dyDescent="0.3">
      <c r="A5" s="139" t="s">
        <v>0</v>
      </c>
      <c r="B5" s="827"/>
      <c r="C5" s="96" t="s">
        <v>39</v>
      </c>
      <c r="D5" s="684" t="s">
        <v>40</v>
      </c>
      <c r="E5" s="96" t="s">
        <v>37</v>
      </c>
      <c r="F5" s="102" t="s">
        <v>25</v>
      </c>
      <c r="G5" s="124" t="s">
        <v>26</v>
      </c>
      <c r="H5" s="484" t="s">
        <v>27</v>
      </c>
      <c r="I5" s="760" t="s">
        <v>28</v>
      </c>
      <c r="J5" s="645" t="s">
        <v>29</v>
      </c>
    </row>
    <row r="6" spans="1:10" s="16" customFormat="1" ht="38.25" customHeight="1" x14ac:dyDescent="0.25">
      <c r="A6" s="142" t="s">
        <v>5</v>
      </c>
      <c r="B6" s="153"/>
      <c r="C6" s="135">
        <v>25</v>
      </c>
      <c r="D6" s="646" t="s">
        <v>18</v>
      </c>
      <c r="E6" s="343" t="s">
        <v>49</v>
      </c>
      <c r="F6" s="361">
        <v>150</v>
      </c>
      <c r="G6" s="35">
        <v>0.6</v>
      </c>
      <c r="H6" s="36">
        <v>0.45</v>
      </c>
      <c r="I6" s="39">
        <v>15.45</v>
      </c>
      <c r="J6" s="193">
        <v>70.5</v>
      </c>
    </row>
    <row r="7" spans="1:10" s="16" customFormat="1" ht="38.25" customHeight="1" x14ac:dyDescent="0.25">
      <c r="A7" s="140"/>
      <c r="B7" s="131"/>
      <c r="C7" s="131">
        <v>196</v>
      </c>
      <c r="D7" s="205" t="s">
        <v>93</v>
      </c>
      <c r="E7" s="157" t="s">
        <v>126</v>
      </c>
      <c r="F7" s="131">
        <v>150</v>
      </c>
      <c r="G7" s="19">
        <v>25.34</v>
      </c>
      <c r="H7" s="20">
        <v>11.2</v>
      </c>
      <c r="I7" s="21">
        <v>29.53</v>
      </c>
      <c r="J7" s="194">
        <v>322.83</v>
      </c>
    </row>
    <row r="8" spans="1:10" s="16" customFormat="1" ht="38.25" customHeight="1" x14ac:dyDescent="0.25">
      <c r="A8" s="140"/>
      <c r="B8" s="131"/>
      <c r="C8" s="130">
        <v>114</v>
      </c>
      <c r="D8" s="179" t="s">
        <v>45</v>
      </c>
      <c r="E8" s="218" t="s">
        <v>51</v>
      </c>
      <c r="F8" s="279">
        <v>200</v>
      </c>
      <c r="G8" s="17">
        <v>0</v>
      </c>
      <c r="H8" s="15">
        <v>0</v>
      </c>
      <c r="I8" s="18">
        <v>7.27</v>
      </c>
      <c r="J8" s="191">
        <v>28.73</v>
      </c>
    </row>
    <row r="9" spans="1:10" s="16" customFormat="1" ht="38.25" customHeight="1" x14ac:dyDescent="0.25">
      <c r="A9" s="140"/>
      <c r="B9" s="131"/>
      <c r="C9" s="133">
        <v>121</v>
      </c>
      <c r="D9" s="179" t="s">
        <v>13</v>
      </c>
      <c r="E9" s="218" t="s">
        <v>50</v>
      </c>
      <c r="F9" s="279">
        <v>30</v>
      </c>
      <c r="G9" s="17">
        <v>2.25</v>
      </c>
      <c r="H9" s="15">
        <v>0.87</v>
      </c>
      <c r="I9" s="18">
        <v>14.94</v>
      </c>
      <c r="J9" s="191">
        <v>78.599999999999994</v>
      </c>
    </row>
    <row r="10" spans="1:10" s="16" customFormat="1" ht="33" customHeight="1" x14ac:dyDescent="0.25">
      <c r="A10" s="103"/>
      <c r="B10" s="131"/>
      <c r="C10" s="130"/>
      <c r="D10" s="179"/>
      <c r="E10" s="301" t="s">
        <v>19</v>
      </c>
      <c r="F10" s="306">
        <f>SUM(F6:F9)</f>
        <v>530</v>
      </c>
      <c r="G10" s="17">
        <f t="shared" ref="G10:J10" si="0">SUM(G6:G9)</f>
        <v>28.19</v>
      </c>
      <c r="H10" s="15">
        <f t="shared" si="0"/>
        <v>12.519999999999998</v>
      </c>
      <c r="I10" s="18">
        <f t="shared" si="0"/>
        <v>67.19</v>
      </c>
      <c r="J10" s="349">
        <f t="shared" si="0"/>
        <v>500.65999999999997</v>
      </c>
    </row>
    <row r="11" spans="1:10" s="16" customFormat="1" ht="38.25" customHeight="1" thickBot="1" x14ac:dyDescent="0.3">
      <c r="A11" s="103"/>
      <c r="B11" s="131"/>
      <c r="C11" s="342"/>
      <c r="D11" s="686"/>
      <c r="E11" s="344" t="s">
        <v>20</v>
      </c>
      <c r="F11" s="345"/>
      <c r="G11" s="346"/>
      <c r="H11" s="68"/>
      <c r="I11" s="347"/>
      <c r="J11" s="348">
        <f>J10/23.5</f>
        <v>21.304680851063829</v>
      </c>
    </row>
    <row r="12" spans="1:10" s="16" customFormat="1" ht="38.25" customHeight="1" x14ac:dyDescent="0.25">
      <c r="A12" s="142" t="s">
        <v>6</v>
      </c>
      <c r="B12" s="153"/>
      <c r="C12" s="280">
        <v>133</v>
      </c>
      <c r="D12" s="688" t="s">
        <v>18</v>
      </c>
      <c r="E12" s="689" t="s">
        <v>143</v>
      </c>
      <c r="F12" s="690">
        <v>60</v>
      </c>
      <c r="G12" s="44">
        <v>1.24</v>
      </c>
      <c r="H12" s="34">
        <v>0.21</v>
      </c>
      <c r="I12" s="45">
        <v>6.12</v>
      </c>
      <c r="J12" s="223">
        <v>31.32</v>
      </c>
    </row>
    <row r="13" spans="1:10" s="16" customFormat="1" ht="38.25" customHeight="1" x14ac:dyDescent="0.25">
      <c r="A13" s="103"/>
      <c r="B13" s="219"/>
      <c r="C13" s="132">
        <v>32</v>
      </c>
      <c r="D13" s="691" t="s">
        <v>8</v>
      </c>
      <c r="E13" s="630" t="s">
        <v>52</v>
      </c>
      <c r="F13" s="692">
        <v>200</v>
      </c>
      <c r="G13" s="210">
        <v>5.88</v>
      </c>
      <c r="H13" s="76">
        <v>8.82</v>
      </c>
      <c r="I13" s="77">
        <v>9.6</v>
      </c>
      <c r="J13" s="212">
        <v>142.19999999999999</v>
      </c>
    </row>
    <row r="14" spans="1:10" s="16" customFormat="1" ht="38.25" customHeight="1" x14ac:dyDescent="0.25">
      <c r="A14" s="103"/>
      <c r="B14" s="182" t="s">
        <v>73</v>
      </c>
      <c r="C14" s="164">
        <v>90</v>
      </c>
      <c r="D14" s="503" t="s">
        <v>9</v>
      </c>
      <c r="E14" s="517" t="s">
        <v>113</v>
      </c>
      <c r="F14" s="538">
        <v>90</v>
      </c>
      <c r="G14" s="248">
        <v>15.51</v>
      </c>
      <c r="H14" s="51">
        <v>15.07</v>
      </c>
      <c r="I14" s="69">
        <v>8.44</v>
      </c>
      <c r="J14" s="333">
        <v>232.47</v>
      </c>
    </row>
    <row r="15" spans="1:10" s="16" customFormat="1" ht="38.25" customHeight="1" x14ac:dyDescent="0.25">
      <c r="A15" s="105"/>
      <c r="B15" s="183" t="s">
        <v>74</v>
      </c>
      <c r="C15" s="165">
        <v>88</v>
      </c>
      <c r="D15" s="446" t="s">
        <v>9</v>
      </c>
      <c r="E15" s="679" t="s">
        <v>175</v>
      </c>
      <c r="F15" s="536">
        <v>90</v>
      </c>
      <c r="G15" s="336">
        <v>18</v>
      </c>
      <c r="H15" s="53">
        <v>16.5</v>
      </c>
      <c r="I15" s="70">
        <v>2.89</v>
      </c>
      <c r="J15" s="334">
        <v>232.8</v>
      </c>
    </row>
    <row r="16" spans="1:10" s="16" customFormat="1" ht="38.25" customHeight="1" x14ac:dyDescent="0.25">
      <c r="A16" s="105"/>
      <c r="B16" s="130"/>
      <c r="C16" s="126">
        <v>54</v>
      </c>
      <c r="D16" s="148" t="s">
        <v>48</v>
      </c>
      <c r="E16" s="179" t="s">
        <v>42</v>
      </c>
      <c r="F16" s="130">
        <v>150</v>
      </c>
      <c r="G16" s="272">
        <v>7.26</v>
      </c>
      <c r="H16" s="20">
        <v>4.96</v>
      </c>
      <c r="I16" s="43">
        <v>31.76</v>
      </c>
      <c r="J16" s="271">
        <v>198.84</v>
      </c>
    </row>
    <row r="17" spans="1:10" s="16" customFormat="1" ht="38.25" customHeight="1" x14ac:dyDescent="0.25">
      <c r="A17" s="105"/>
      <c r="B17" s="131"/>
      <c r="C17" s="126">
        <v>107</v>
      </c>
      <c r="D17" s="148" t="s">
        <v>17</v>
      </c>
      <c r="E17" s="365" t="s">
        <v>134</v>
      </c>
      <c r="F17" s="184">
        <v>200</v>
      </c>
      <c r="G17" s="238">
        <v>1</v>
      </c>
      <c r="H17" s="15">
        <v>0.2</v>
      </c>
      <c r="I17" s="38">
        <v>20.2</v>
      </c>
      <c r="J17" s="257">
        <v>92</v>
      </c>
    </row>
    <row r="18" spans="1:10" s="16" customFormat="1" ht="38.25" customHeight="1" x14ac:dyDescent="0.25">
      <c r="A18" s="105"/>
      <c r="B18" s="130"/>
      <c r="C18" s="99">
        <v>119</v>
      </c>
      <c r="D18" s="148" t="s">
        <v>13</v>
      </c>
      <c r="E18" s="179" t="s">
        <v>54</v>
      </c>
      <c r="F18" s="184">
        <v>20</v>
      </c>
      <c r="G18" s="238">
        <v>1.52</v>
      </c>
      <c r="H18" s="15">
        <v>0.16</v>
      </c>
      <c r="I18" s="38">
        <v>9.84</v>
      </c>
      <c r="J18" s="257">
        <v>47</v>
      </c>
    </row>
    <row r="19" spans="1:10" s="16" customFormat="1" ht="38.25" customHeight="1" x14ac:dyDescent="0.25">
      <c r="A19" s="105"/>
      <c r="B19" s="130"/>
      <c r="C19" s="126">
        <v>120</v>
      </c>
      <c r="D19" s="148" t="s">
        <v>14</v>
      </c>
      <c r="E19" s="179" t="s">
        <v>46</v>
      </c>
      <c r="F19" s="131">
        <v>20</v>
      </c>
      <c r="G19" s="19">
        <v>1.32</v>
      </c>
      <c r="H19" s="20">
        <v>0.24</v>
      </c>
      <c r="I19" s="21">
        <v>8.0399999999999991</v>
      </c>
      <c r="J19" s="270">
        <v>39.6</v>
      </c>
    </row>
    <row r="20" spans="1:10" s="16" customFormat="1" ht="38.25" customHeight="1" x14ac:dyDescent="0.25">
      <c r="A20" s="105"/>
      <c r="B20" s="816"/>
      <c r="C20" s="182"/>
      <c r="D20" s="670"/>
      <c r="E20" s="299" t="s">
        <v>19</v>
      </c>
      <c r="F20" s="492">
        <f>F12+F13+F14+F16+F17+F18+F19</f>
        <v>740</v>
      </c>
      <c r="G20" s="200">
        <f t="shared" ref="G20:J20" si="1">G12+G13+G14+G16+G17+G18+G19</f>
        <v>33.730000000000004</v>
      </c>
      <c r="H20" s="22">
        <f t="shared" si="1"/>
        <v>29.66</v>
      </c>
      <c r="I20" s="59">
        <f t="shared" si="1"/>
        <v>94</v>
      </c>
      <c r="J20" s="164">
        <f t="shared" si="1"/>
        <v>783.43000000000006</v>
      </c>
    </row>
    <row r="21" spans="1:10" s="16" customFormat="1" ht="38.25" customHeight="1" x14ac:dyDescent="0.25">
      <c r="A21" s="105"/>
      <c r="B21" s="817"/>
      <c r="C21" s="402"/>
      <c r="D21" s="693"/>
      <c r="E21" s="300" t="s">
        <v>19</v>
      </c>
      <c r="F21" s="490">
        <f>F12+F13+F15+F16+F17+F18+F19</f>
        <v>740</v>
      </c>
      <c r="G21" s="303">
        <f t="shared" ref="G21:J21" si="2">G12+G13+G15+G16+G17+G18+G19</f>
        <v>36.220000000000006</v>
      </c>
      <c r="H21" s="52">
        <f t="shared" si="2"/>
        <v>31.09</v>
      </c>
      <c r="I21" s="71">
        <f t="shared" si="2"/>
        <v>88.450000000000017</v>
      </c>
      <c r="J21" s="453">
        <f t="shared" si="2"/>
        <v>783.76</v>
      </c>
    </row>
    <row r="22" spans="1:10" s="16" customFormat="1" ht="38.25" customHeight="1" x14ac:dyDescent="0.25">
      <c r="A22" s="105"/>
      <c r="B22" s="816"/>
      <c r="C22" s="363"/>
      <c r="D22" s="694"/>
      <c r="E22" s="299" t="s">
        <v>20</v>
      </c>
      <c r="F22" s="495"/>
      <c r="G22" s="200"/>
      <c r="H22" s="22"/>
      <c r="I22" s="59"/>
      <c r="J22" s="499">
        <f>J20/23.5</f>
        <v>33.337446808510641</v>
      </c>
    </row>
    <row r="23" spans="1:10" s="16" customFormat="1" ht="38.25" customHeight="1" thickBot="1" x14ac:dyDescent="0.3">
      <c r="A23" s="261"/>
      <c r="B23" s="818"/>
      <c r="C23" s="530"/>
      <c r="D23" s="695"/>
      <c r="E23" s="551" t="s">
        <v>20</v>
      </c>
      <c r="F23" s="696"/>
      <c r="G23" s="698"/>
      <c r="H23" s="699"/>
      <c r="I23" s="700"/>
      <c r="J23" s="434">
        <f>J21/23.5</f>
        <v>33.351489361702129</v>
      </c>
    </row>
    <row r="24" spans="1:10" x14ac:dyDescent="0.25">
      <c r="A24" s="9"/>
      <c r="C24" s="31"/>
      <c r="D24" s="2"/>
      <c r="E24" s="2"/>
      <c r="F24" s="2"/>
      <c r="G24" s="10"/>
      <c r="H24" s="9"/>
      <c r="I24" s="2"/>
      <c r="J24" s="12"/>
    </row>
    <row r="25" spans="1:10" x14ac:dyDescent="0.25">
      <c r="A25" s="632" t="s">
        <v>139</v>
      </c>
      <c r="B25" s="825"/>
      <c r="C25" s="633"/>
      <c r="D25" s="634"/>
      <c r="E25" s="28"/>
      <c r="F25" s="2"/>
      <c r="G25" s="9"/>
      <c r="H25" s="9"/>
      <c r="I25" s="2"/>
      <c r="J25" s="2"/>
    </row>
    <row r="26" spans="1:10" x14ac:dyDescent="0.25">
      <c r="A26" s="635" t="s">
        <v>66</v>
      </c>
      <c r="B26" s="821"/>
      <c r="C26" s="636"/>
      <c r="D26" s="636"/>
      <c r="G26" s="9"/>
      <c r="H26" s="11"/>
    </row>
    <row r="27" spans="1:10" ht="18.75" x14ac:dyDescent="0.25">
      <c r="D27" s="11"/>
      <c r="E27" s="25"/>
      <c r="F27" s="26"/>
      <c r="G27" s="11"/>
      <c r="H27" s="11"/>
      <c r="I27" s="11"/>
    </row>
    <row r="28" spans="1:10" ht="18.75" x14ac:dyDescent="0.25">
      <c r="D28" s="11"/>
      <c r="E28" s="25"/>
      <c r="F28" s="26"/>
      <c r="G28" s="11"/>
      <c r="H28" s="11"/>
      <c r="I28" s="11"/>
    </row>
    <row r="29" spans="1:10" ht="18.75" x14ac:dyDescent="0.25">
      <c r="D29" s="11"/>
      <c r="E29" s="25"/>
      <c r="F29" s="26"/>
      <c r="G29" s="11"/>
      <c r="H29" s="11"/>
      <c r="I29" s="11"/>
    </row>
    <row r="30" spans="1:10" ht="18.75" x14ac:dyDescent="0.25">
      <c r="D30" s="11"/>
      <c r="E30" s="25"/>
      <c r="F30" s="26"/>
      <c r="G30" s="11"/>
      <c r="H30" s="11"/>
      <c r="I30" s="11"/>
    </row>
    <row r="31" spans="1:10" x14ac:dyDescent="0.25">
      <c r="D31" s="11"/>
      <c r="E31" s="11"/>
      <c r="F31" s="11"/>
      <c r="G31" s="11"/>
      <c r="H31" s="11"/>
      <c r="I31" s="11"/>
    </row>
    <row r="32" spans="1:10" x14ac:dyDescent="0.25">
      <c r="D32" s="11"/>
      <c r="E32" s="11"/>
      <c r="F32" s="11"/>
      <c r="G32" s="11"/>
      <c r="H32" s="11"/>
      <c r="I32" s="11"/>
    </row>
    <row r="33" spans="4:9" x14ac:dyDescent="0.25">
      <c r="D33" s="11"/>
      <c r="E33" s="11"/>
      <c r="F33" s="11"/>
      <c r="G33" s="11"/>
      <c r="H33" s="11"/>
      <c r="I33" s="11"/>
    </row>
    <row r="34" spans="4:9" x14ac:dyDescent="0.25">
      <c r="D34" s="11"/>
      <c r="E34" s="11"/>
      <c r="F34" s="11"/>
      <c r="G34" s="11"/>
      <c r="H34" s="11"/>
      <c r="I34" s="11"/>
    </row>
    <row r="35" spans="4:9" x14ac:dyDescent="0.25">
      <c r="D35" s="11"/>
      <c r="E35" s="11"/>
      <c r="F35" s="11"/>
      <c r="G35" s="11"/>
      <c r="H35" s="11"/>
      <c r="I35" s="11"/>
    </row>
    <row r="36" spans="4:9" x14ac:dyDescent="0.25">
      <c r="D36" s="11"/>
      <c r="E36" s="11"/>
      <c r="F36" s="11"/>
      <c r="G36" s="11"/>
      <c r="H36" s="11"/>
      <c r="I36" s="11"/>
    </row>
    <row r="37" spans="4:9" x14ac:dyDescent="0.25">
      <c r="D37" s="11"/>
      <c r="E37" s="11"/>
      <c r="F37" s="11"/>
      <c r="G37" s="11"/>
      <c r="H37" s="11"/>
      <c r="I37" s="11"/>
    </row>
  </sheetData>
  <pageMargins left="0.7" right="0.7" top="0.75" bottom="0.75" header="0.3" footer="0.3"/>
  <pageSetup paperSize="9" scale="4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J36"/>
  <sheetViews>
    <sheetView zoomScale="70" zoomScaleNormal="70" workbookViewId="0">
      <selection activeCell="D7" sqref="D7"/>
    </sheetView>
  </sheetViews>
  <sheetFormatPr defaultRowHeight="15" x14ac:dyDescent="0.25"/>
  <cols>
    <col min="1" max="2" width="16.85546875" customWidth="1"/>
    <col min="3" max="3" width="15.7109375" style="5" customWidth="1"/>
    <col min="4" max="4" width="20.85546875" customWidth="1"/>
    <col min="5" max="5" width="54.28515625" customWidth="1"/>
    <col min="6" max="6" width="13.85546875" customWidth="1"/>
    <col min="7" max="7" width="11.140625" bestFit="1" customWidth="1"/>
    <col min="8" max="8" width="11.28515625" customWidth="1"/>
    <col min="9" max="9" width="14.28515625" customWidth="1"/>
    <col min="10" max="10" width="20.7109375" customWidth="1"/>
  </cols>
  <sheetData>
    <row r="2" spans="1:10" ht="23.25" x14ac:dyDescent="0.35">
      <c r="A2" s="6" t="s">
        <v>1</v>
      </c>
      <c r="B2" s="6"/>
      <c r="C2" s="8" t="s">
        <v>201</v>
      </c>
      <c r="D2" s="6"/>
      <c r="E2" s="6"/>
      <c r="G2" s="6"/>
      <c r="J2" s="8"/>
    </row>
    <row r="3" spans="1:10" ht="15.75" thickBot="1" x14ac:dyDescent="0.3">
      <c r="A3" s="1"/>
      <c r="B3" s="1"/>
      <c r="C3" s="3"/>
      <c r="D3" s="1"/>
      <c r="E3" s="1"/>
      <c r="F3" s="1"/>
      <c r="G3" s="1"/>
      <c r="H3" s="1"/>
      <c r="I3" s="1"/>
      <c r="J3" s="1"/>
    </row>
    <row r="4" spans="1:10" s="16" customFormat="1" ht="21.75" customHeight="1" thickBot="1" x14ac:dyDescent="0.3">
      <c r="A4" s="138"/>
      <c r="B4" s="138"/>
      <c r="C4" s="639" t="s">
        <v>38</v>
      </c>
      <c r="D4" s="701"/>
      <c r="E4" s="702"/>
      <c r="F4" s="638"/>
      <c r="G4" s="998" t="s">
        <v>21</v>
      </c>
      <c r="H4" s="999"/>
      <c r="I4" s="1000"/>
      <c r="J4" s="703" t="s">
        <v>22</v>
      </c>
    </row>
    <row r="5" spans="1:10" s="16" customFormat="1" ht="28.5" customHeight="1" thickBot="1" x14ac:dyDescent="0.3">
      <c r="A5" s="139" t="s">
        <v>0</v>
      </c>
      <c r="B5" s="557"/>
      <c r="C5" s="254" t="s">
        <v>39</v>
      </c>
      <c r="D5" s="704" t="s">
        <v>40</v>
      </c>
      <c r="E5" s="254" t="s">
        <v>37</v>
      </c>
      <c r="F5" s="491" t="s">
        <v>25</v>
      </c>
      <c r="G5" s="491" t="s">
        <v>26</v>
      </c>
      <c r="H5" s="484" t="s">
        <v>27</v>
      </c>
      <c r="I5" s="491" t="s">
        <v>28</v>
      </c>
      <c r="J5" s="705" t="s">
        <v>29</v>
      </c>
    </row>
    <row r="6" spans="1:10" s="16" customFormat="1" ht="28.5" customHeight="1" x14ac:dyDescent="0.25">
      <c r="A6" s="138"/>
      <c r="B6" s="78"/>
      <c r="C6" s="559">
        <v>1</v>
      </c>
      <c r="D6" s="390" t="s">
        <v>18</v>
      </c>
      <c r="E6" s="646" t="s">
        <v>11</v>
      </c>
      <c r="F6" s="522">
        <v>20</v>
      </c>
      <c r="G6" s="263">
        <v>4.6399999999999997</v>
      </c>
      <c r="H6" s="36">
        <v>5.9</v>
      </c>
      <c r="I6" s="37">
        <v>0</v>
      </c>
      <c r="J6" s="313">
        <v>72.8</v>
      </c>
    </row>
    <row r="7" spans="1:10" s="16" customFormat="1" ht="39" customHeight="1" x14ac:dyDescent="0.25">
      <c r="A7" s="103" t="s">
        <v>5</v>
      </c>
      <c r="B7" s="147"/>
      <c r="C7" s="553">
        <v>80</v>
      </c>
      <c r="D7" s="149" t="s">
        <v>9</v>
      </c>
      <c r="E7" s="318" t="s">
        <v>98</v>
      </c>
      <c r="F7" s="227">
        <v>90</v>
      </c>
      <c r="G7" s="238">
        <v>14.84</v>
      </c>
      <c r="H7" s="15">
        <v>12.69</v>
      </c>
      <c r="I7" s="38">
        <v>4.46</v>
      </c>
      <c r="J7" s="257">
        <v>191.87</v>
      </c>
    </row>
    <row r="8" spans="1:10" s="16" customFormat="1" ht="39" customHeight="1" x14ac:dyDescent="0.25">
      <c r="A8" s="103"/>
      <c r="B8" s="147"/>
      <c r="C8" s="145">
        <v>65</v>
      </c>
      <c r="D8" s="319" t="s">
        <v>63</v>
      </c>
      <c r="E8" s="319" t="s">
        <v>53</v>
      </c>
      <c r="F8" s="132">
        <v>150</v>
      </c>
      <c r="G8" s="239">
        <v>6.76</v>
      </c>
      <c r="H8" s="13">
        <v>3.93</v>
      </c>
      <c r="I8" s="40">
        <v>41.29</v>
      </c>
      <c r="J8" s="99">
        <v>227.48</v>
      </c>
    </row>
    <row r="9" spans="1:10" s="16" customFormat="1" ht="39" customHeight="1" x14ac:dyDescent="0.25">
      <c r="A9" s="103"/>
      <c r="B9" s="147"/>
      <c r="C9" s="553">
        <v>160</v>
      </c>
      <c r="D9" s="319" t="s">
        <v>62</v>
      </c>
      <c r="E9" s="630" t="s">
        <v>102</v>
      </c>
      <c r="F9" s="631">
        <v>200</v>
      </c>
      <c r="G9" s="238">
        <v>0.06</v>
      </c>
      <c r="H9" s="15">
        <v>0</v>
      </c>
      <c r="I9" s="38">
        <v>19.25</v>
      </c>
      <c r="J9" s="257">
        <v>76.95</v>
      </c>
    </row>
    <row r="10" spans="1:10" s="16" customFormat="1" ht="39" customHeight="1" x14ac:dyDescent="0.25">
      <c r="A10" s="103"/>
      <c r="B10" s="147"/>
      <c r="C10" s="146">
        <v>119</v>
      </c>
      <c r="D10" s="148" t="s">
        <v>13</v>
      </c>
      <c r="E10" s="148" t="s">
        <v>54</v>
      </c>
      <c r="F10" s="184">
        <v>20</v>
      </c>
      <c r="G10" s="238">
        <v>1.52</v>
      </c>
      <c r="H10" s="15">
        <v>0.16</v>
      </c>
      <c r="I10" s="38">
        <v>9.84</v>
      </c>
      <c r="J10" s="257">
        <v>47</v>
      </c>
    </row>
    <row r="11" spans="1:10" s="16" customFormat="1" ht="39" customHeight="1" x14ac:dyDescent="0.25">
      <c r="A11" s="103"/>
      <c r="B11" s="147"/>
      <c r="C11" s="144">
        <v>120</v>
      </c>
      <c r="D11" s="148" t="s">
        <v>14</v>
      </c>
      <c r="E11" s="148" t="s">
        <v>46</v>
      </c>
      <c r="F11" s="130">
        <v>20</v>
      </c>
      <c r="G11" s="238">
        <v>1.32</v>
      </c>
      <c r="H11" s="15">
        <v>0.24</v>
      </c>
      <c r="I11" s="38">
        <v>8.0399999999999991</v>
      </c>
      <c r="J11" s="258">
        <v>39.6</v>
      </c>
    </row>
    <row r="12" spans="1:10" s="16" customFormat="1" ht="39" customHeight="1" x14ac:dyDescent="0.25">
      <c r="A12" s="103"/>
      <c r="B12" s="147"/>
      <c r="C12" s="553"/>
      <c r="D12" s="149"/>
      <c r="E12" s="301" t="s">
        <v>19</v>
      </c>
      <c r="F12" s="266">
        <f>F6+F7+F8+F9+F10+F11</f>
        <v>500</v>
      </c>
      <c r="G12" s="272">
        <f t="shared" ref="G12:J12" si="0">G6+G7+G8+G9+G10+G11</f>
        <v>29.14</v>
      </c>
      <c r="H12" s="20">
        <f t="shared" si="0"/>
        <v>22.919999999999998</v>
      </c>
      <c r="I12" s="43">
        <f t="shared" si="0"/>
        <v>82.88</v>
      </c>
      <c r="J12" s="320">
        <f t="shared" si="0"/>
        <v>655.7</v>
      </c>
    </row>
    <row r="13" spans="1:10" s="16" customFormat="1" ht="39" customHeight="1" thickBot="1" x14ac:dyDescent="0.3">
      <c r="A13" s="322"/>
      <c r="B13" s="627"/>
      <c r="C13" s="265"/>
      <c r="D13" s="253"/>
      <c r="E13" s="344" t="s">
        <v>20</v>
      </c>
      <c r="F13" s="134"/>
      <c r="G13" s="245"/>
      <c r="H13" s="151"/>
      <c r="I13" s="152"/>
      <c r="J13" s="321">
        <f>J12/23.5</f>
        <v>27.902127659574472</v>
      </c>
    </row>
    <row r="14" spans="1:10" s="16" customFormat="1" ht="39" customHeight="1" x14ac:dyDescent="0.25">
      <c r="A14" s="118" t="s">
        <v>6</v>
      </c>
      <c r="B14" s="118"/>
      <c r="C14" s="395">
        <v>25</v>
      </c>
      <c r="D14" s="269" t="s">
        <v>18</v>
      </c>
      <c r="E14" s="343" t="s">
        <v>49</v>
      </c>
      <c r="F14" s="361">
        <v>150</v>
      </c>
      <c r="G14" s="44">
        <v>0.6</v>
      </c>
      <c r="H14" s="34">
        <v>0.45</v>
      </c>
      <c r="I14" s="45">
        <v>15.45</v>
      </c>
      <c r="J14" s="193">
        <v>70.5</v>
      </c>
    </row>
    <row r="15" spans="1:10" s="16" customFormat="1" ht="39" customHeight="1" x14ac:dyDescent="0.25">
      <c r="A15" s="845"/>
      <c r="B15" s="147"/>
      <c r="C15" s="145">
        <v>37</v>
      </c>
      <c r="D15" s="148" t="s">
        <v>8</v>
      </c>
      <c r="E15" s="174" t="s">
        <v>55</v>
      </c>
      <c r="F15" s="184">
        <v>200</v>
      </c>
      <c r="G15" s="239">
        <v>5.78</v>
      </c>
      <c r="H15" s="13">
        <v>5.5</v>
      </c>
      <c r="I15" s="40">
        <v>10.8</v>
      </c>
      <c r="J15" s="99">
        <v>115.7</v>
      </c>
    </row>
    <row r="16" spans="1:10" s="16" customFormat="1" ht="39" customHeight="1" x14ac:dyDescent="0.25">
      <c r="A16" s="105"/>
      <c r="B16" s="844"/>
      <c r="C16" s="145">
        <v>75</v>
      </c>
      <c r="D16" s="691" t="s">
        <v>9</v>
      </c>
      <c r="E16" s="630" t="s">
        <v>64</v>
      </c>
      <c r="F16" s="692">
        <v>90</v>
      </c>
      <c r="G16" s="325">
        <v>12.86</v>
      </c>
      <c r="H16" s="29">
        <v>1.65</v>
      </c>
      <c r="I16" s="30">
        <v>4.9400000000000004</v>
      </c>
      <c r="J16" s="324">
        <v>84.8</v>
      </c>
    </row>
    <row r="17" spans="1:10" s="16" customFormat="1" ht="39" customHeight="1" x14ac:dyDescent="0.25">
      <c r="A17" s="105"/>
      <c r="B17" s="844"/>
      <c r="C17" s="145">
        <v>53</v>
      </c>
      <c r="D17" s="691" t="s">
        <v>63</v>
      </c>
      <c r="E17" s="319" t="s">
        <v>59</v>
      </c>
      <c r="F17" s="97">
        <v>150</v>
      </c>
      <c r="G17" s="72">
        <v>3.34</v>
      </c>
      <c r="H17" s="13">
        <v>4.91</v>
      </c>
      <c r="I17" s="23">
        <v>33.93</v>
      </c>
      <c r="J17" s="133">
        <v>191.49</v>
      </c>
    </row>
    <row r="18" spans="1:10" s="16" customFormat="1" ht="39" customHeight="1" x14ac:dyDescent="0.25">
      <c r="A18" s="105"/>
      <c r="B18" s="844"/>
      <c r="C18" s="553">
        <v>104</v>
      </c>
      <c r="D18" s="319" t="s">
        <v>17</v>
      </c>
      <c r="E18" s="707" t="s">
        <v>152</v>
      </c>
      <c r="F18" s="631">
        <v>200</v>
      </c>
      <c r="G18" s="238">
        <v>0</v>
      </c>
      <c r="H18" s="15">
        <v>0</v>
      </c>
      <c r="I18" s="38">
        <v>14.16</v>
      </c>
      <c r="J18" s="257">
        <v>55.48</v>
      </c>
    </row>
    <row r="19" spans="1:10" s="16" customFormat="1" ht="39" customHeight="1" x14ac:dyDescent="0.25">
      <c r="A19" s="105"/>
      <c r="B19" s="844"/>
      <c r="C19" s="146">
        <v>119</v>
      </c>
      <c r="D19" s="179" t="s">
        <v>13</v>
      </c>
      <c r="E19" s="148" t="s">
        <v>54</v>
      </c>
      <c r="F19" s="126">
        <v>45</v>
      </c>
      <c r="G19" s="17">
        <v>3.42</v>
      </c>
      <c r="H19" s="15">
        <v>0.36</v>
      </c>
      <c r="I19" s="18">
        <v>22.14</v>
      </c>
      <c r="J19" s="191">
        <v>105.75</v>
      </c>
    </row>
    <row r="20" spans="1:10" s="16" customFormat="1" ht="39" customHeight="1" x14ac:dyDescent="0.25">
      <c r="A20" s="105"/>
      <c r="B20" s="844"/>
      <c r="C20" s="144">
        <v>120</v>
      </c>
      <c r="D20" s="179" t="s">
        <v>14</v>
      </c>
      <c r="E20" s="148" t="s">
        <v>46</v>
      </c>
      <c r="F20" s="130">
        <v>40</v>
      </c>
      <c r="G20" s="238">
        <v>2.64</v>
      </c>
      <c r="H20" s="15">
        <v>0.48</v>
      </c>
      <c r="I20" s="38">
        <v>16.079999999999998</v>
      </c>
      <c r="J20" s="198">
        <v>79.2</v>
      </c>
    </row>
    <row r="21" spans="1:10" s="16" customFormat="1" ht="39" customHeight="1" x14ac:dyDescent="0.25">
      <c r="A21" s="105"/>
      <c r="B21" s="844"/>
      <c r="C21" s="773"/>
      <c r="D21" s="648"/>
      <c r="E21" s="301" t="s">
        <v>19</v>
      </c>
      <c r="F21" s="306">
        <f>SUM(F14:F20)</f>
        <v>875</v>
      </c>
      <c r="G21" s="24">
        <f t="shared" ref="G21:I21" si="1">SUM(G14:G20)</f>
        <v>28.64</v>
      </c>
      <c r="H21" s="14">
        <f t="shared" si="1"/>
        <v>13.35</v>
      </c>
      <c r="I21" s="122">
        <f t="shared" si="1"/>
        <v>117.5</v>
      </c>
      <c r="J21" s="305">
        <f>SUM(J14:J20)</f>
        <v>702.92000000000007</v>
      </c>
    </row>
    <row r="22" spans="1:10" s="16" customFormat="1" ht="39" customHeight="1" thickBot="1" x14ac:dyDescent="0.3">
      <c r="A22" s="261"/>
      <c r="B22" s="360"/>
      <c r="C22" s="774"/>
      <c r="D22" s="651"/>
      <c r="E22" s="344" t="s">
        <v>20</v>
      </c>
      <c r="F22" s="651"/>
      <c r="G22" s="656"/>
      <c r="H22" s="657"/>
      <c r="I22" s="708"/>
      <c r="J22" s="573">
        <f>J21/23.5</f>
        <v>29.911489361702131</v>
      </c>
    </row>
    <row r="23" spans="1:10" x14ac:dyDescent="0.25">
      <c r="A23" s="2"/>
      <c r="B23" s="2"/>
      <c r="C23" s="4"/>
      <c r="D23" s="2"/>
      <c r="E23" s="2"/>
      <c r="F23" s="2"/>
      <c r="G23" s="10"/>
      <c r="H23" s="9"/>
      <c r="I23" s="2"/>
      <c r="J23" s="12"/>
    </row>
    <row r="24" spans="1:10" ht="18.75" x14ac:dyDescent="0.25">
      <c r="D24" s="11"/>
      <c r="E24" s="25"/>
      <c r="F24" s="26"/>
      <c r="G24" s="9"/>
      <c r="H24" s="11"/>
      <c r="I24" s="11"/>
    </row>
    <row r="25" spans="1:10" ht="18.75" x14ac:dyDescent="0.25">
      <c r="D25" s="11"/>
      <c r="E25" s="25"/>
      <c r="F25" s="26"/>
      <c r="G25" s="11"/>
      <c r="H25" s="11"/>
      <c r="I25" s="11"/>
    </row>
    <row r="26" spans="1:10" ht="18.75" x14ac:dyDescent="0.25">
      <c r="D26" s="11"/>
      <c r="E26" s="25"/>
      <c r="F26" s="26"/>
      <c r="G26" s="11"/>
      <c r="H26" s="11"/>
      <c r="I26" s="11"/>
    </row>
    <row r="27" spans="1:10" ht="18.75" x14ac:dyDescent="0.25">
      <c r="D27" s="11"/>
      <c r="E27" s="25"/>
      <c r="F27" s="26"/>
      <c r="G27" s="11"/>
      <c r="H27" s="11"/>
      <c r="I27" s="11"/>
    </row>
    <row r="28" spans="1:10" ht="18.75" x14ac:dyDescent="0.25">
      <c r="D28" s="11"/>
      <c r="E28" s="25"/>
      <c r="F28" s="26"/>
      <c r="G28" s="11"/>
      <c r="H28" s="11"/>
      <c r="I28" s="11"/>
    </row>
    <row r="29" spans="1:10" ht="18.75" x14ac:dyDescent="0.25">
      <c r="D29" s="11"/>
      <c r="E29" s="25"/>
      <c r="F29" s="26"/>
      <c r="G29" s="11"/>
      <c r="H29" s="11"/>
      <c r="I29" s="11"/>
    </row>
    <row r="30" spans="1:10" x14ac:dyDescent="0.25">
      <c r="D30" s="11"/>
      <c r="E30" s="11"/>
      <c r="F30" s="11"/>
      <c r="G30" s="11"/>
      <c r="H30" s="11"/>
      <c r="I30" s="11"/>
    </row>
    <row r="31" spans="1:10" x14ac:dyDescent="0.25">
      <c r="D31" s="11"/>
      <c r="E31" s="11"/>
      <c r="F31" s="11"/>
      <c r="G31" s="11"/>
      <c r="H31" s="11"/>
      <c r="I31" s="11"/>
    </row>
    <row r="32" spans="1:10" x14ac:dyDescent="0.25">
      <c r="D32" s="11"/>
      <c r="E32" s="11"/>
      <c r="F32" s="11"/>
      <c r="G32" s="11"/>
      <c r="H32" s="11"/>
      <c r="I32" s="11"/>
    </row>
    <row r="33" spans="4:9" x14ac:dyDescent="0.25">
      <c r="D33" s="11"/>
      <c r="E33" s="11"/>
      <c r="F33" s="11"/>
      <c r="G33" s="11"/>
      <c r="H33" s="11"/>
      <c r="I33" s="11"/>
    </row>
    <row r="34" spans="4:9" x14ac:dyDescent="0.25">
      <c r="D34" s="11"/>
      <c r="E34" s="11"/>
      <c r="F34" s="11"/>
      <c r="G34" s="11"/>
      <c r="H34" s="11"/>
      <c r="I34" s="11"/>
    </row>
    <row r="35" spans="4:9" x14ac:dyDescent="0.25">
      <c r="D35" s="11"/>
      <c r="E35" s="11"/>
      <c r="F35" s="11"/>
      <c r="G35" s="11"/>
      <c r="H35" s="11"/>
      <c r="I35" s="11"/>
    </row>
    <row r="36" spans="4:9" x14ac:dyDescent="0.25">
      <c r="D36" s="11"/>
      <c r="E36" s="11"/>
      <c r="F36" s="11"/>
      <c r="G36" s="11"/>
      <c r="H36" s="11"/>
      <c r="I36" s="11"/>
    </row>
  </sheetData>
  <mergeCells count="1">
    <mergeCell ref="G4:I4"/>
  </mergeCells>
  <pageMargins left="0.7" right="0.7" top="0.75" bottom="0.75" header="0.3" footer="0.3"/>
  <pageSetup paperSize="9" scale="5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AA36"/>
  <sheetViews>
    <sheetView zoomScale="80" zoomScaleNormal="80" workbookViewId="0">
      <selection activeCell="G5" sqref="G5"/>
    </sheetView>
  </sheetViews>
  <sheetFormatPr defaultRowHeight="15" x14ac:dyDescent="0.25"/>
  <cols>
    <col min="1" max="1" width="16.85546875" customWidth="1"/>
    <col min="2" max="2" width="14.7109375" style="5" customWidth="1"/>
    <col min="3" max="3" width="15.7109375" style="5" customWidth="1"/>
    <col min="4" max="4" width="20.85546875" customWidth="1"/>
    <col min="5" max="5" width="54.28515625" customWidth="1"/>
    <col min="6" max="6" width="13.85546875" customWidth="1"/>
    <col min="7" max="7" width="10.85546875" customWidth="1"/>
    <col min="9" max="9" width="11.28515625" customWidth="1"/>
    <col min="10" max="10" width="12.85546875" customWidth="1"/>
    <col min="11" max="11" width="20.7109375" customWidth="1"/>
  </cols>
  <sheetData>
    <row r="2" spans="1:27" ht="23.25" x14ac:dyDescent="0.35">
      <c r="A2" s="6" t="s">
        <v>1</v>
      </c>
      <c r="C2" s="7"/>
      <c r="D2" s="6" t="s">
        <v>3</v>
      </c>
      <c r="E2" s="6"/>
      <c r="F2" s="8" t="s">
        <v>2</v>
      </c>
      <c r="G2" s="7">
        <v>6</v>
      </c>
      <c r="H2" s="6"/>
      <c r="K2" s="8"/>
    </row>
    <row r="3" spans="1:27" ht="15.75" thickBot="1" x14ac:dyDescent="0.3">
      <c r="A3" s="1"/>
      <c r="C3" s="3"/>
      <c r="D3" s="1"/>
      <c r="E3" s="1"/>
      <c r="F3" s="1"/>
      <c r="G3" s="1"/>
      <c r="H3" s="1"/>
      <c r="I3" s="1"/>
      <c r="J3" s="1"/>
      <c r="K3" s="1"/>
    </row>
    <row r="4" spans="1:27" s="16" customFormat="1" ht="21.75" customHeight="1" thickBot="1" x14ac:dyDescent="0.3">
      <c r="A4" s="138"/>
      <c r="B4" s="116"/>
      <c r="C4" s="769" t="s">
        <v>38</v>
      </c>
      <c r="D4" s="709"/>
      <c r="E4" s="702"/>
      <c r="F4" s="639"/>
      <c r="G4" s="638"/>
      <c r="H4" s="737" t="s">
        <v>21</v>
      </c>
      <c r="I4" s="644"/>
      <c r="J4" s="777"/>
      <c r="K4" s="644" t="s">
        <v>22</v>
      </c>
    </row>
    <row r="5" spans="1:27" s="16" customFormat="1" ht="28.5" customHeight="1" thickBot="1" x14ac:dyDescent="0.3">
      <c r="A5" s="139" t="s">
        <v>0</v>
      </c>
      <c r="B5" s="117"/>
      <c r="C5" s="760" t="s">
        <v>39</v>
      </c>
      <c r="D5" s="684" t="s">
        <v>40</v>
      </c>
      <c r="E5" s="102" t="s">
        <v>37</v>
      </c>
      <c r="F5" s="102" t="s">
        <v>25</v>
      </c>
      <c r="G5" s="96" t="s">
        <v>36</v>
      </c>
      <c r="H5" s="484" t="s">
        <v>26</v>
      </c>
      <c r="I5" s="484" t="s">
        <v>27</v>
      </c>
      <c r="J5" s="484" t="s">
        <v>28</v>
      </c>
      <c r="K5" s="645" t="s">
        <v>29</v>
      </c>
    </row>
    <row r="6" spans="1:27" s="16" customFormat="1" ht="19.5" customHeight="1" x14ac:dyDescent="0.25">
      <c r="A6" s="142" t="s">
        <v>5</v>
      </c>
      <c r="B6" s="920"/>
      <c r="C6" s="126">
        <v>24</v>
      </c>
      <c r="D6" s="706" t="s">
        <v>18</v>
      </c>
      <c r="E6" s="390" t="s">
        <v>116</v>
      </c>
      <c r="F6" s="295">
        <v>150</v>
      </c>
      <c r="G6" s="390"/>
      <c r="H6" s="35">
        <v>0.6</v>
      </c>
      <c r="I6" s="36">
        <v>0.6</v>
      </c>
      <c r="J6" s="37">
        <v>14.7</v>
      </c>
      <c r="K6" s="326">
        <v>70.5</v>
      </c>
    </row>
    <row r="7" spans="1:27" s="33" customFormat="1" ht="26.25" customHeight="1" x14ac:dyDescent="0.25">
      <c r="A7" s="140"/>
      <c r="B7" s="147"/>
      <c r="C7" s="145">
        <v>66</v>
      </c>
      <c r="D7" s="691" t="s">
        <v>61</v>
      </c>
      <c r="E7" s="630" t="s">
        <v>56</v>
      </c>
      <c r="F7" s="692">
        <v>150</v>
      </c>
      <c r="G7" s="132"/>
      <c r="H7" s="17">
        <v>15.59</v>
      </c>
      <c r="I7" s="15">
        <v>16.45</v>
      </c>
      <c r="J7" s="38">
        <v>2.79</v>
      </c>
      <c r="K7" s="191">
        <v>222.36</v>
      </c>
    </row>
    <row r="8" spans="1:27" s="16" customFormat="1" ht="26.25" customHeight="1" x14ac:dyDescent="0.25">
      <c r="A8" s="103"/>
      <c r="B8" s="921" t="s">
        <v>73</v>
      </c>
      <c r="C8" s="492">
        <v>161</v>
      </c>
      <c r="D8" s="175" t="s">
        <v>62</v>
      </c>
      <c r="E8" s="159" t="s">
        <v>190</v>
      </c>
      <c r="F8" s="164">
        <v>200</v>
      </c>
      <c r="G8" s="503"/>
      <c r="H8" s="56">
        <v>6.28</v>
      </c>
      <c r="I8" s="57">
        <v>4.75</v>
      </c>
      <c r="J8" s="58">
        <v>19.59</v>
      </c>
      <c r="K8" s="489">
        <v>130.79</v>
      </c>
    </row>
    <row r="9" spans="1:27" s="16" customFormat="1" ht="26.25" customHeight="1" x14ac:dyDescent="0.25">
      <c r="A9" s="103"/>
      <c r="B9" s="922" t="s">
        <v>75</v>
      </c>
      <c r="C9" s="575">
        <v>116</v>
      </c>
      <c r="D9" s="176" t="s">
        <v>62</v>
      </c>
      <c r="E9" s="161" t="s">
        <v>92</v>
      </c>
      <c r="F9" s="165">
        <v>200</v>
      </c>
      <c r="G9" s="446"/>
      <c r="H9" s="855">
        <v>3.28</v>
      </c>
      <c r="I9" s="61">
        <v>2.56</v>
      </c>
      <c r="J9" s="108">
        <v>11.81</v>
      </c>
      <c r="K9" s="856">
        <v>83.43</v>
      </c>
    </row>
    <row r="10" spans="1:27" s="16" customFormat="1" ht="26.25" customHeight="1" x14ac:dyDescent="0.25">
      <c r="A10" s="103"/>
      <c r="B10" s="923"/>
      <c r="C10" s="146">
        <v>121</v>
      </c>
      <c r="D10" s="179" t="s">
        <v>13</v>
      </c>
      <c r="E10" s="218" t="s">
        <v>50</v>
      </c>
      <c r="F10" s="692">
        <v>40</v>
      </c>
      <c r="G10" s="132"/>
      <c r="H10" s="17">
        <v>3</v>
      </c>
      <c r="I10" s="15">
        <v>1.1599999999999999</v>
      </c>
      <c r="J10" s="38">
        <v>19.920000000000002</v>
      </c>
      <c r="K10" s="191">
        <v>104.8</v>
      </c>
    </row>
    <row r="11" spans="1:27" s="16" customFormat="1" ht="26.25" customHeight="1" x14ac:dyDescent="0.25">
      <c r="A11" s="103"/>
      <c r="B11" s="921" t="s">
        <v>73</v>
      </c>
      <c r="C11" s="858"/>
      <c r="D11" s="670"/>
      <c r="E11" s="299" t="s">
        <v>19</v>
      </c>
      <c r="F11" s="924">
        <f>F6+F7+F8+F10</f>
        <v>540</v>
      </c>
      <c r="G11" s="925"/>
      <c r="H11" s="926">
        <f t="shared" ref="H11:K11" si="0">H6+H7+H8+H10</f>
        <v>25.470000000000002</v>
      </c>
      <c r="I11" s="927">
        <f t="shared" si="0"/>
        <v>22.96</v>
      </c>
      <c r="J11" s="928">
        <f t="shared" si="0"/>
        <v>57</v>
      </c>
      <c r="K11" s="925">
        <f t="shared" si="0"/>
        <v>528.44999999999993</v>
      </c>
    </row>
    <row r="12" spans="1:27" s="16" customFormat="1" ht="26.25" customHeight="1" x14ac:dyDescent="0.25">
      <c r="A12" s="103"/>
      <c r="B12" s="922" t="s">
        <v>75</v>
      </c>
      <c r="C12" s="857"/>
      <c r="D12" s="508"/>
      <c r="E12" s="300" t="s">
        <v>19</v>
      </c>
      <c r="F12" s="929">
        <f>F6+F7+F9+F10</f>
        <v>540</v>
      </c>
      <c r="G12" s="930"/>
      <c r="H12" s="931">
        <f t="shared" ref="H12:K12" si="1">H6+H7+H9+H10</f>
        <v>22.470000000000002</v>
      </c>
      <c r="I12" s="932">
        <f t="shared" si="1"/>
        <v>20.77</v>
      </c>
      <c r="J12" s="933">
        <f t="shared" si="1"/>
        <v>49.22</v>
      </c>
      <c r="K12" s="930">
        <f t="shared" si="1"/>
        <v>481.09000000000003</v>
      </c>
    </row>
    <row r="13" spans="1:27" s="16" customFormat="1" ht="23.25" customHeight="1" x14ac:dyDescent="0.25">
      <c r="A13" s="103"/>
      <c r="B13" s="921" t="s">
        <v>73</v>
      </c>
      <c r="C13" s="858"/>
      <c r="D13" s="670"/>
      <c r="E13" s="299" t="s">
        <v>20</v>
      </c>
      <c r="F13" s="671"/>
      <c r="G13" s="182"/>
      <c r="H13" s="56"/>
      <c r="I13" s="57"/>
      <c r="J13" s="58"/>
      <c r="K13" s="934"/>
    </row>
    <row r="14" spans="1:27" s="16" customFormat="1" ht="24" customHeight="1" thickBot="1" x14ac:dyDescent="0.3">
      <c r="A14" s="103"/>
      <c r="B14" s="922" t="s">
        <v>75</v>
      </c>
      <c r="C14" s="498"/>
      <c r="D14" s="668"/>
      <c r="E14" s="551" t="s">
        <v>20</v>
      </c>
      <c r="F14" s="166"/>
      <c r="G14" s="185"/>
      <c r="H14" s="584"/>
      <c r="I14" s="162"/>
      <c r="J14" s="163"/>
      <c r="K14" s="583"/>
    </row>
    <row r="15" spans="1:27" s="33" customFormat="1" ht="24" customHeight="1" thickBot="1" x14ac:dyDescent="0.3">
      <c r="A15" s="140"/>
      <c r="B15" s="119"/>
      <c r="C15" s="859"/>
      <c r="D15" s="860"/>
      <c r="E15" s="861" t="s">
        <v>20</v>
      </c>
      <c r="F15" s="862"/>
      <c r="G15" s="863"/>
      <c r="H15" s="864"/>
      <c r="I15" s="865"/>
      <c r="J15" s="866"/>
      <c r="K15" s="867">
        <f>K14/23.5</f>
        <v>0</v>
      </c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</row>
    <row r="16" spans="1:27" s="16" customFormat="1" ht="26.45" customHeight="1" x14ac:dyDescent="0.25">
      <c r="A16" s="142" t="s">
        <v>6</v>
      </c>
      <c r="B16" s="776"/>
      <c r="C16" s="153">
        <v>132</v>
      </c>
      <c r="D16" s="712" t="s">
        <v>18</v>
      </c>
      <c r="E16" s="689" t="s">
        <v>135</v>
      </c>
      <c r="F16" s="713">
        <v>60</v>
      </c>
      <c r="G16" s="281"/>
      <c r="H16" s="263">
        <v>0.75</v>
      </c>
      <c r="I16" s="36">
        <v>5.08</v>
      </c>
      <c r="J16" s="37">
        <v>4.9800000000000004</v>
      </c>
      <c r="K16" s="313">
        <v>68.55</v>
      </c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</row>
    <row r="17" spans="1:27" s="16" customFormat="1" ht="26.45" customHeight="1" x14ac:dyDescent="0.25">
      <c r="A17" s="103"/>
      <c r="B17" s="121"/>
      <c r="C17" s="132">
        <v>138</v>
      </c>
      <c r="D17" s="319" t="s">
        <v>8</v>
      </c>
      <c r="E17" s="630" t="s">
        <v>67</v>
      </c>
      <c r="F17" s="631">
        <v>200</v>
      </c>
      <c r="G17" s="97"/>
      <c r="H17" s="239">
        <v>6.03</v>
      </c>
      <c r="I17" s="13">
        <v>6.38</v>
      </c>
      <c r="J17" s="40">
        <v>11.17</v>
      </c>
      <c r="K17" s="99">
        <v>126.47</v>
      </c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</row>
    <row r="18" spans="1:27" s="16" customFormat="1" ht="26.45" customHeight="1" x14ac:dyDescent="0.25">
      <c r="A18" s="105"/>
      <c r="B18" s="121"/>
      <c r="C18" s="132">
        <v>126</v>
      </c>
      <c r="D18" s="319" t="s">
        <v>9</v>
      </c>
      <c r="E18" s="630" t="s">
        <v>160</v>
      </c>
      <c r="F18" s="631">
        <v>90</v>
      </c>
      <c r="G18" s="97"/>
      <c r="H18" s="239">
        <v>18.489999999999998</v>
      </c>
      <c r="I18" s="13">
        <v>18.54</v>
      </c>
      <c r="J18" s="40">
        <v>3.59</v>
      </c>
      <c r="K18" s="99">
        <v>256</v>
      </c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</row>
    <row r="19" spans="1:27" s="16" customFormat="1" ht="26.45" customHeight="1" x14ac:dyDescent="0.25">
      <c r="A19" s="105"/>
      <c r="B19" s="131"/>
      <c r="C19" s="553">
        <v>51</v>
      </c>
      <c r="D19" s="205" t="s">
        <v>63</v>
      </c>
      <c r="E19" s="149" t="s">
        <v>140</v>
      </c>
      <c r="F19" s="553">
        <v>150</v>
      </c>
      <c r="G19" s="168"/>
      <c r="H19" s="882">
        <v>3.33</v>
      </c>
      <c r="I19" s="883">
        <v>3.81</v>
      </c>
      <c r="J19" s="884">
        <v>26.04</v>
      </c>
      <c r="K19" s="885">
        <v>151.12</v>
      </c>
    </row>
    <row r="20" spans="1:27" s="16" customFormat="1" ht="26.45" customHeight="1" x14ac:dyDescent="0.25">
      <c r="A20" s="105"/>
      <c r="B20" s="121"/>
      <c r="C20" s="132">
        <v>101</v>
      </c>
      <c r="D20" s="319" t="s">
        <v>17</v>
      </c>
      <c r="E20" s="630" t="s">
        <v>68</v>
      </c>
      <c r="F20" s="631">
        <v>200</v>
      </c>
      <c r="G20" s="97"/>
      <c r="H20" s="238">
        <v>0.64</v>
      </c>
      <c r="I20" s="15">
        <v>0.25</v>
      </c>
      <c r="J20" s="38">
        <v>16.059999999999999</v>
      </c>
      <c r="K20" s="257">
        <v>79.849999999999994</v>
      </c>
    </row>
    <row r="21" spans="1:27" s="16" customFormat="1" ht="26.45" customHeight="1" x14ac:dyDescent="0.25">
      <c r="A21" s="105"/>
      <c r="B21" s="121"/>
      <c r="C21" s="133">
        <v>119</v>
      </c>
      <c r="D21" s="148" t="s">
        <v>13</v>
      </c>
      <c r="E21" s="148" t="s">
        <v>54</v>
      </c>
      <c r="F21" s="184">
        <v>20</v>
      </c>
      <c r="G21" s="126"/>
      <c r="H21" s="238">
        <v>1.52</v>
      </c>
      <c r="I21" s="15">
        <v>0.16</v>
      </c>
      <c r="J21" s="38">
        <v>9.84</v>
      </c>
      <c r="K21" s="257">
        <v>47</v>
      </c>
    </row>
    <row r="22" spans="1:27" s="16" customFormat="1" ht="26.45" customHeight="1" x14ac:dyDescent="0.25">
      <c r="A22" s="105"/>
      <c r="B22" s="121"/>
      <c r="C22" s="130">
        <v>120</v>
      </c>
      <c r="D22" s="148" t="s">
        <v>14</v>
      </c>
      <c r="E22" s="148" t="s">
        <v>46</v>
      </c>
      <c r="F22" s="130">
        <v>20</v>
      </c>
      <c r="G22" s="179"/>
      <c r="H22" s="238">
        <v>1.32</v>
      </c>
      <c r="I22" s="15">
        <v>0.24</v>
      </c>
      <c r="J22" s="38">
        <v>8.0399999999999991</v>
      </c>
      <c r="K22" s="258">
        <v>39.6</v>
      </c>
    </row>
    <row r="23" spans="1:27" s="16" customFormat="1" ht="26.45" customHeight="1" x14ac:dyDescent="0.25">
      <c r="A23" s="105"/>
      <c r="B23" s="121"/>
      <c r="C23" s="226"/>
      <c r="D23" s="148"/>
      <c r="E23" s="301" t="s">
        <v>19</v>
      </c>
      <c r="F23" s="308">
        <f>SUM(F16:F22)</f>
        <v>740</v>
      </c>
      <c r="G23" s="126"/>
      <c r="H23" s="199">
        <f>SUM(H16:H22)</f>
        <v>32.08</v>
      </c>
      <c r="I23" s="14">
        <f t="shared" ref="I23:J23" si="2">SUM(I16:I22)</f>
        <v>34.46</v>
      </c>
      <c r="J23" s="41">
        <f t="shared" si="2"/>
        <v>79.72</v>
      </c>
      <c r="K23" s="315">
        <f>SUM(K16:K22)</f>
        <v>768.59</v>
      </c>
    </row>
    <row r="24" spans="1:27" ht="30" customHeight="1" thickBot="1" x14ac:dyDescent="0.3">
      <c r="A24" s="261"/>
      <c r="B24" s="294"/>
      <c r="C24" s="317"/>
      <c r="D24" s="687"/>
      <c r="E24" s="344" t="s">
        <v>20</v>
      </c>
      <c r="F24" s="649"/>
      <c r="G24" s="651"/>
      <c r="H24" s="655"/>
      <c r="I24" s="657"/>
      <c r="J24" s="658"/>
      <c r="K24" s="316">
        <f>K23/23.5</f>
        <v>32.705957446808512</v>
      </c>
    </row>
    <row r="25" spans="1:27" x14ac:dyDescent="0.25">
      <c r="A25" s="2"/>
      <c r="C25" s="4"/>
      <c r="D25" s="2"/>
      <c r="E25" s="2"/>
      <c r="F25" s="2"/>
      <c r="G25" s="9"/>
      <c r="H25" s="10"/>
      <c r="I25" s="9"/>
      <c r="J25" s="2"/>
      <c r="K25" s="12"/>
    </row>
    <row r="26" spans="1:27" ht="18.75" x14ac:dyDescent="0.25">
      <c r="D26" s="11"/>
      <c r="E26" s="25"/>
      <c r="F26" s="26"/>
      <c r="G26" s="11"/>
      <c r="H26" s="11"/>
      <c r="I26" s="11"/>
      <c r="J26" s="11"/>
    </row>
    <row r="27" spans="1:27" ht="18.75" x14ac:dyDescent="0.25">
      <c r="D27" s="11"/>
      <c r="E27" s="25"/>
      <c r="F27" s="26"/>
      <c r="G27" s="11"/>
      <c r="H27" s="11"/>
      <c r="I27" s="11"/>
      <c r="J27" s="11"/>
    </row>
    <row r="28" spans="1:27" ht="18.75" x14ac:dyDescent="0.25">
      <c r="D28" s="11"/>
      <c r="E28" s="25"/>
      <c r="F28" s="26"/>
      <c r="G28" s="11"/>
      <c r="H28" s="11"/>
      <c r="I28" s="11"/>
      <c r="J28" s="11"/>
    </row>
    <row r="29" spans="1:27" ht="18.75" x14ac:dyDescent="0.25">
      <c r="D29" s="11"/>
      <c r="E29" s="25"/>
      <c r="F29" s="26"/>
      <c r="G29" s="11"/>
      <c r="H29" s="11"/>
      <c r="I29" s="11"/>
      <c r="J29" s="11"/>
    </row>
    <row r="30" spans="1:27" x14ac:dyDescent="0.25">
      <c r="D30" s="11"/>
      <c r="E30" s="11"/>
      <c r="F30" s="11"/>
      <c r="G30" s="11"/>
      <c r="H30" s="11"/>
      <c r="I30" s="11"/>
      <c r="J30" s="11"/>
    </row>
    <row r="31" spans="1:27" x14ac:dyDescent="0.25">
      <c r="D31" s="11"/>
      <c r="E31" s="11"/>
      <c r="F31" s="11"/>
      <c r="G31" s="11"/>
      <c r="H31" s="11"/>
      <c r="I31" s="11"/>
      <c r="J31" s="11"/>
    </row>
    <row r="32" spans="1:27" x14ac:dyDescent="0.25">
      <c r="D32" s="11"/>
      <c r="E32" s="11"/>
      <c r="F32" s="11"/>
      <c r="G32" s="11"/>
      <c r="H32" s="11"/>
      <c r="I32" s="11"/>
      <c r="J32" s="11"/>
    </row>
    <row r="33" spans="4:10" x14ac:dyDescent="0.25">
      <c r="D33" s="11"/>
      <c r="E33" s="11"/>
      <c r="F33" s="11"/>
      <c r="G33" s="11"/>
      <c r="H33" s="11"/>
      <c r="I33" s="11"/>
      <c r="J33" s="11"/>
    </row>
    <row r="34" spans="4:10" x14ac:dyDescent="0.25">
      <c r="D34" s="11"/>
      <c r="E34" s="11"/>
      <c r="F34" s="11"/>
      <c r="G34" s="11"/>
      <c r="H34" s="11"/>
      <c r="I34" s="11"/>
      <c r="J34" s="11"/>
    </row>
    <row r="35" spans="4:10" x14ac:dyDescent="0.25">
      <c r="D35" s="11"/>
      <c r="E35" s="11"/>
      <c r="F35" s="11"/>
      <c r="G35" s="11"/>
      <c r="H35" s="11"/>
      <c r="I35" s="11"/>
      <c r="J35" s="11"/>
    </row>
    <row r="36" spans="4:10" x14ac:dyDescent="0.25">
      <c r="D36" s="11"/>
      <c r="E36" s="11"/>
      <c r="F36" s="11"/>
      <c r="G36" s="11"/>
      <c r="H36" s="11"/>
      <c r="I36" s="11"/>
      <c r="J36" s="11"/>
    </row>
  </sheetData>
  <pageMargins left="0.7" right="0.7" top="0.75" bottom="0.75" header="0.3" footer="0.3"/>
  <pageSetup paperSize="9" scale="4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K30"/>
  <sheetViews>
    <sheetView zoomScale="80" zoomScaleNormal="80" workbookViewId="0">
      <selection activeCell="E9" sqref="E9"/>
    </sheetView>
  </sheetViews>
  <sheetFormatPr defaultRowHeight="15" x14ac:dyDescent="0.25"/>
  <cols>
    <col min="1" max="1" width="16.85546875" customWidth="1"/>
    <col min="2" max="3" width="15.7109375" style="5" customWidth="1"/>
    <col min="4" max="4" width="20.85546875" customWidth="1"/>
    <col min="5" max="5" width="64.42578125" customWidth="1"/>
    <col min="6" max="7" width="16.28515625" customWidth="1"/>
    <col min="9" max="9" width="11.28515625" customWidth="1"/>
    <col min="10" max="10" width="12.85546875" customWidth="1"/>
    <col min="11" max="11" width="20.7109375" customWidth="1"/>
  </cols>
  <sheetData>
    <row r="2" spans="1:11" ht="23.25" x14ac:dyDescent="0.35">
      <c r="A2" s="6" t="s">
        <v>1</v>
      </c>
      <c r="B2" s="7"/>
      <c r="C2" s="7"/>
      <c r="D2" s="6" t="s">
        <v>3</v>
      </c>
      <c r="E2" s="6"/>
      <c r="F2" s="8" t="s">
        <v>2</v>
      </c>
      <c r="G2" s="8"/>
      <c r="H2" s="6"/>
      <c r="K2" s="8"/>
    </row>
    <row r="3" spans="1:11" ht="15.75" thickBot="1" x14ac:dyDescent="0.3">
      <c r="A3" s="1"/>
      <c r="B3" s="3"/>
      <c r="C3" s="3"/>
      <c r="D3" s="1"/>
      <c r="E3" s="1"/>
      <c r="F3" s="1"/>
      <c r="G3" s="1"/>
      <c r="H3" s="1"/>
      <c r="I3" s="1"/>
      <c r="J3" s="1"/>
      <c r="K3" s="1"/>
    </row>
    <row r="4" spans="1:11" s="16" customFormat="1" ht="21.75" customHeight="1" thickBot="1" x14ac:dyDescent="0.3">
      <c r="A4" s="78"/>
      <c r="B4" s="95"/>
      <c r="C4" s="639" t="s">
        <v>38</v>
      </c>
      <c r="D4" s="701"/>
      <c r="E4" s="702"/>
      <c r="F4" s="639"/>
      <c r="G4" s="1001" t="s">
        <v>203</v>
      </c>
      <c r="H4" s="784" t="s">
        <v>21</v>
      </c>
      <c r="I4" s="785"/>
      <c r="J4" s="786"/>
      <c r="K4" s="703" t="s">
        <v>22</v>
      </c>
    </row>
    <row r="5" spans="1:11" s="16" customFormat="1" ht="16.5" thickBot="1" x14ac:dyDescent="0.3">
      <c r="A5" s="79" t="s">
        <v>0</v>
      </c>
      <c r="B5" s="96"/>
      <c r="C5" s="102" t="s">
        <v>39</v>
      </c>
      <c r="D5" s="787" t="s">
        <v>40</v>
      </c>
      <c r="E5" s="102" t="s">
        <v>37</v>
      </c>
      <c r="F5" s="102" t="s">
        <v>25</v>
      </c>
      <c r="G5" s="1002"/>
      <c r="H5" s="124" t="s">
        <v>26</v>
      </c>
      <c r="I5" s="484" t="s">
        <v>27</v>
      </c>
      <c r="J5" s="760" t="s">
        <v>28</v>
      </c>
      <c r="K5" s="715" t="s">
        <v>29</v>
      </c>
    </row>
    <row r="6" spans="1:11" s="16" customFormat="1" ht="26.45" customHeight="1" x14ac:dyDescent="0.25">
      <c r="A6" s="82" t="s">
        <v>5</v>
      </c>
      <c r="B6" s="455"/>
      <c r="C6" s="135">
        <v>25</v>
      </c>
      <c r="D6" s="179" t="s">
        <v>18</v>
      </c>
      <c r="E6" s="374" t="s">
        <v>49</v>
      </c>
      <c r="F6" s="219">
        <v>150</v>
      </c>
      <c r="G6" s="956"/>
      <c r="H6" s="238">
        <v>0.6</v>
      </c>
      <c r="I6" s="15">
        <v>0.45</v>
      </c>
      <c r="J6" s="38">
        <v>15.45</v>
      </c>
      <c r="K6" s="191">
        <v>70.5</v>
      </c>
    </row>
    <row r="7" spans="1:11" s="33" customFormat="1" ht="26.45" customHeight="1" x14ac:dyDescent="0.25">
      <c r="A7" s="81"/>
      <c r="B7" s="585"/>
      <c r="C7" s="131">
        <v>227</v>
      </c>
      <c r="D7" s="211" t="s">
        <v>61</v>
      </c>
      <c r="E7" s="149" t="s">
        <v>168</v>
      </c>
      <c r="F7" s="131">
        <v>150</v>
      </c>
      <c r="G7" s="168"/>
      <c r="H7" s="381">
        <v>23.46</v>
      </c>
      <c r="I7" s="90">
        <v>11.79</v>
      </c>
      <c r="J7" s="94">
        <v>42.51</v>
      </c>
      <c r="K7" s="596">
        <v>372.4</v>
      </c>
    </row>
    <row r="8" spans="1:11" s="33" customFormat="1" ht="26.45" customHeight="1" x14ac:dyDescent="0.25">
      <c r="A8" s="81"/>
      <c r="B8" s="585"/>
      <c r="C8" s="131">
        <v>113</v>
      </c>
      <c r="D8" s="211" t="s">
        <v>4</v>
      </c>
      <c r="E8" s="149" t="s">
        <v>10</v>
      </c>
      <c r="F8" s="131">
        <v>200</v>
      </c>
      <c r="G8" s="168"/>
      <c r="H8" s="249">
        <v>0.04</v>
      </c>
      <c r="I8" s="76">
        <v>0</v>
      </c>
      <c r="J8" s="209">
        <v>7.4</v>
      </c>
      <c r="K8" s="212">
        <v>30.26</v>
      </c>
    </row>
    <row r="9" spans="1:11" s="33" customFormat="1" ht="40.5" customHeight="1" x14ac:dyDescent="0.25">
      <c r="A9" s="81"/>
      <c r="B9" s="98"/>
      <c r="C9" s="130">
        <v>121</v>
      </c>
      <c r="D9" s="179" t="s">
        <v>13</v>
      </c>
      <c r="E9" s="148" t="s">
        <v>50</v>
      </c>
      <c r="F9" s="130">
        <v>30</v>
      </c>
      <c r="G9" s="169"/>
      <c r="H9" s="272">
        <v>2.25</v>
      </c>
      <c r="I9" s="20">
        <v>0.87</v>
      </c>
      <c r="J9" s="43">
        <v>14.94</v>
      </c>
      <c r="K9" s="194">
        <v>78.599999999999994</v>
      </c>
    </row>
    <row r="10" spans="1:11" s="33" customFormat="1" ht="26.25" customHeight="1" x14ac:dyDescent="0.25">
      <c r="A10" s="81"/>
      <c r="B10" s="98"/>
      <c r="C10" s="133"/>
      <c r="D10" s="179"/>
      <c r="E10" s="711" t="s">
        <v>19</v>
      </c>
      <c r="F10" s="308">
        <f>SUM(F6:F9)</f>
        <v>530</v>
      </c>
      <c r="G10" s="937"/>
      <c r="H10" s="238">
        <f t="shared" ref="H10:K10" si="0">SUM(H6:H9)</f>
        <v>26.35</v>
      </c>
      <c r="I10" s="15">
        <f t="shared" si="0"/>
        <v>13.109999999999998</v>
      </c>
      <c r="J10" s="38">
        <f t="shared" si="0"/>
        <v>80.3</v>
      </c>
      <c r="K10" s="349">
        <f t="shared" si="0"/>
        <v>551.76</v>
      </c>
    </row>
    <row r="11" spans="1:11" s="33" customFormat="1" ht="23.25" customHeight="1" thickBot="1" x14ac:dyDescent="0.3">
      <c r="A11" s="81"/>
      <c r="B11" s="98"/>
      <c r="C11" s="130"/>
      <c r="D11" s="179"/>
      <c r="E11" s="711" t="s">
        <v>20</v>
      </c>
      <c r="F11" s="308"/>
      <c r="G11" s="937"/>
      <c r="H11" s="238"/>
      <c r="I11" s="15"/>
      <c r="J11" s="38"/>
      <c r="K11" s="349">
        <f>K10/23.5</f>
        <v>23.479148936170212</v>
      </c>
    </row>
    <row r="12" spans="1:11" s="16" customFormat="1" ht="33.75" customHeight="1" x14ac:dyDescent="0.25">
      <c r="A12" s="82" t="s">
        <v>6</v>
      </c>
      <c r="B12" s="295"/>
      <c r="C12" s="280">
        <v>9</v>
      </c>
      <c r="D12" s="688" t="s">
        <v>18</v>
      </c>
      <c r="E12" s="689" t="s">
        <v>91</v>
      </c>
      <c r="F12" s="690">
        <v>60</v>
      </c>
      <c r="G12" s="690"/>
      <c r="H12" s="263">
        <v>1.29</v>
      </c>
      <c r="I12" s="36">
        <v>4.2699999999999996</v>
      </c>
      <c r="J12" s="37">
        <v>6.97</v>
      </c>
      <c r="K12" s="313">
        <v>72.75</v>
      </c>
    </row>
    <row r="13" spans="1:11" s="16" customFormat="1" ht="33.75" customHeight="1" x14ac:dyDescent="0.25">
      <c r="A13" s="80"/>
      <c r="B13" s="97"/>
      <c r="C13" s="131">
        <v>41</v>
      </c>
      <c r="D13" s="211" t="s">
        <v>8</v>
      </c>
      <c r="E13" s="365" t="s">
        <v>83</v>
      </c>
      <c r="F13" s="227">
        <v>200</v>
      </c>
      <c r="G13" s="412"/>
      <c r="H13" s="249">
        <v>6.66</v>
      </c>
      <c r="I13" s="76">
        <v>5.51</v>
      </c>
      <c r="J13" s="209">
        <v>8.75</v>
      </c>
      <c r="K13" s="380">
        <v>111.57</v>
      </c>
    </row>
    <row r="14" spans="1:11" s="33" customFormat="1" ht="33.75" customHeight="1" x14ac:dyDescent="0.25">
      <c r="A14" s="89"/>
      <c r="B14" s="585"/>
      <c r="C14" s="131">
        <v>81</v>
      </c>
      <c r="D14" s="211" t="s">
        <v>9</v>
      </c>
      <c r="E14" s="157" t="s">
        <v>72</v>
      </c>
      <c r="F14" s="660">
        <v>90</v>
      </c>
      <c r="G14" s="660"/>
      <c r="H14" s="272">
        <v>23.81</v>
      </c>
      <c r="I14" s="20">
        <v>19.829999999999998</v>
      </c>
      <c r="J14" s="43">
        <v>0.72</v>
      </c>
      <c r="K14" s="271">
        <v>274.56</v>
      </c>
    </row>
    <row r="15" spans="1:11" s="16" customFormat="1" ht="43.5" customHeight="1" x14ac:dyDescent="0.25">
      <c r="A15" s="83"/>
      <c r="B15" s="98"/>
      <c r="C15" s="131">
        <v>124</v>
      </c>
      <c r="D15" s="211" t="s">
        <v>86</v>
      </c>
      <c r="E15" s="365" t="s">
        <v>84</v>
      </c>
      <c r="F15" s="227">
        <v>150</v>
      </c>
      <c r="G15" s="412"/>
      <c r="H15" s="249">
        <v>3.93</v>
      </c>
      <c r="I15" s="76">
        <v>4.24</v>
      </c>
      <c r="J15" s="209">
        <v>21.84</v>
      </c>
      <c r="K15" s="380">
        <v>140.55000000000001</v>
      </c>
    </row>
    <row r="16" spans="1:11" s="16" customFormat="1" ht="33.75" customHeight="1" x14ac:dyDescent="0.25">
      <c r="A16" s="83"/>
      <c r="B16" s="380"/>
      <c r="C16" s="212">
        <v>100</v>
      </c>
      <c r="D16" s="211" t="s">
        <v>87</v>
      </c>
      <c r="E16" s="149" t="s">
        <v>85</v>
      </c>
      <c r="F16" s="131">
        <v>200</v>
      </c>
      <c r="G16" s="168"/>
      <c r="H16" s="272">
        <v>0.15</v>
      </c>
      <c r="I16" s="20">
        <v>0.04</v>
      </c>
      <c r="J16" s="43">
        <v>12.83</v>
      </c>
      <c r="K16" s="271">
        <v>52.45</v>
      </c>
    </row>
    <row r="17" spans="1:11" s="16" customFormat="1" ht="33.75" customHeight="1" x14ac:dyDescent="0.25">
      <c r="A17" s="83"/>
      <c r="B17" s="380"/>
      <c r="C17" s="212">
        <v>119</v>
      </c>
      <c r="D17" s="211" t="s">
        <v>13</v>
      </c>
      <c r="E17" s="149" t="s">
        <v>54</v>
      </c>
      <c r="F17" s="279">
        <v>20</v>
      </c>
      <c r="G17" s="279"/>
      <c r="H17" s="238">
        <v>1.52</v>
      </c>
      <c r="I17" s="15">
        <v>0.16</v>
      </c>
      <c r="J17" s="38">
        <v>9.84</v>
      </c>
      <c r="K17" s="616">
        <v>47</v>
      </c>
    </row>
    <row r="18" spans="1:11" s="16" customFormat="1" ht="33.75" customHeight="1" x14ac:dyDescent="0.25">
      <c r="A18" s="89"/>
      <c r="B18" s="98"/>
      <c r="C18" s="131">
        <v>120</v>
      </c>
      <c r="D18" s="211" t="s">
        <v>14</v>
      </c>
      <c r="E18" s="149" t="s">
        <v>46</v>
      </c>
      <c r="F18" s="126">
        <v>20</v>
      </c>
      <c r="G18" s="126"/>
      <c r="H18" s="238">
        <v>1.32</v>
      </c>
      <c r="I18" s="15">
        <v>0.24</v>
      </c>
      <c r="J18" s="38">
        <v>8.0399999999999991</v>
      </c>
      <c r="K18" s="617">
        <v>39.6</v>
      </c>
    </row>
    <row r="19" spans="1:11" s="16" customFormat="1" ht="33.75" customHeight="1" x14ac:dyDescent="0.25">
      <c r="A19" s="89"/>
      <c r="B19" s="585"/>
      <c r="C19" s="136"/>
      <c r="D19" s="481"/>
      <c r="E19" s="301" t="s">
        <v>19</v>
      </c>
      <c r="F19" s="195">
        <f>F12+F13+F14+F15+F16+F17+F18</f>
        <v>740</v>
      </c>
      <c r="G19" s="957"/>
      <c r="H19" s="201">
        <f t="shared" ref="H19:K19" si="1">H12+H13+H14+H15+H16+H17+H18</f>
        <v>38.68</v>
      </c>
      <c r="I19" s="32">
        <f t="shared" si="1"/>
        <v>34.29</v>
      </c>
      <c r="J19" s="63">
        <f t="shared" si="1"/>
        <v>68.990000000000009</v>
      </c>
      <c r="K19" s="592">
        <f t="shared" si="1"/>
        <v>738.48000000000013</v>
      </c>
    </row>
    <row r="20" spans="1:11" s="16" customFormat="1" ht="33.75" customHeight="1" thickBot="1" x14ac:dyDescent="0.3">
      <c r="A20" s="114"/>
      <c r="B20" s="593"/>
      <c r="C20" s="134"/>
      <c r="D20" s="391"/>
      <c r="E20" s="344" t="s">
        <v>20</v>
      </c>
      <c r="F20" s="368"/>
      <c r="G20" s="958"/>
      <c r="H20" s="203"/>
      <c r="I20" s="48"/>
      <c r="J20" s="115"/>
      <c r="K20" s="469">
        <f>K19/23.5</f>
        <v>31.424680851063837</v>
      </c>
    </row>
    <row r="21" spans="1:11" x14ac:dyDescent="0.25">
      <c r="A21" s="2"/>
      <c r="B21" s="4"/>
      <c r="C21" s="4"/>
      <c r="D21" s="2"/>
      <c r="E21" s="2"/>
      <c r="F21" s="2"/>
      <c r="G21" s="2"/>
      <c r="H21" s="10"/>
      <c r="I21" s="9"/>
      <c r="J21" s="2"/>
      <c r="K21" s="12"/>
    </row>
    <row r="22" spans="1:11" ht="18.75" x14ac:dyDescent="0.25">
      <c r="A22" s="217"/>
      <c r="B22" s="274"/>
      <c r="C22" s="274"/>
      <c r="D22" s="275"/>
      <c r="E22" s="276"/>
      <c r="F22" s="26"/>
      <c r="G22" s="26"/>
      <c r="H22" s="11"/>
      <c r="I22" s="11"/>
      <c r="J22" s="11"/>
    </row>
    <row r="23" spans="1:11" ht="18.75" x14ac:dyDescent="0.25">
      <c r="D23" s="11"/>
      <c r="E23" s="25"/>
      <c r="F23" s="26"/>
      <c r="G23" s="26"/>
      <c r="H23" s="11"/>
      <c r="I23" s="11"/>
      <c r="J23" s="11"/>
    </row>
    <row r="24" spans="1:11" x14ac:dyDescent="0.25">
      <c r="D24" s="11"/>
      <c r="E24" s="11"/>
      <c r="F24" s="11"/>
      <c r="G24" s="11"/>
      <c r="H24" s="11"/>
      <c r="I24" s="11"/>
      <c r="J24" s="11"/>
    </row>
    <row r="25" spans="1:11" x14ac:dyDescent="0.25">
      <c r="D25" s="11"/>
      <c r="E25" s="11"/>
      <c r="F25" s="11"/>
      <c r="G25" s="11"/>
      <c r="H25" s="11"/>
      <c r="I25" s="11"/>
      <c r="J25" s="11"/>
    </row>
    <row r="26" spans="1:11" x14ac:dyDescent="0.25">
      <c r="D26" s="11"/>
      <c r="E26" s="11"/>
      <c r="F26" s="11"/>
      <c r="G26" s="11"/>
      <c r="H26" s="11"/>
      <c r="I26" s="11"/>
      <c r="J26" s="11"/>
    </row>
    <row r="27" spans="1:11" x14ac:dyDescent="0.25">
      <c r="D27" s="11"/>
      <c r="E27" s="11"/>
      <c r="F27" s="11"/>
      <c r="G27" s="11"/>
      <c r="H27" s="11"/>
      <c r="I27" s="11"/>
      <c r="J27" s="11"/>
    </row>
    <row r="28" spans="1:11" x14ac:dyDescent="0.25">
      <c r="D28" s="11"/>
      <c r="E28" s="11"/>
      <c r="F28" s="11"/>
      <c r="G28" s="11"/>
      <c r="H28" s="11"/>
      <c r="I28" s="11"/>
      <c r="J28" s="11"/>
    </row>
    <row r="29" spans="1:11" x14ac:dyDescent="0.25">
      <c r="D29" s="11"/>
      <c r="E29" s="11"/>
      <c r="F29" s="11"/>
      <c r="G29" s="11"/>
      <c r="H29" s="11"/>
      <c r="I29" s="11"/>
      <c r="J29" s="11"/>
    </row>
    <row r="30" spans="1:11" x14ac:dyDescent="0.25">
      <c r="D30" s="11"/>
      <c r="E30" s="11"/>
      <c r="F30" s="11"/>
      <c r="G30" s="11"/>
      <c r="H30" s="11"/>
      <c r="I30" s="11"/>
      <c r="J30" s="11"/>
    </row>
  </sheetData>
  <mergeCells count="1">
    <mergeCell ref="G4:G5"/>
  </mergeCells>
  <pageMargins left="0.7" right="0.7" top="0.75" bottom="0.75" header="0.3" footer="0.3"/>
  <pageSetup paperSize="9" scale="44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K24"/>
  <sheetViews>
    <sheetView zoomScale="70" zoomScaleNormal="70" workbookViewId="0">
      <selection activeCell="G6" sqref="G6"/>
    </sheetView>
  </sheetViews>
  <sheetFormatPr defaultRowHeight="15" x14ac:dyDescent="0.25"/>
  <cols>
    <col min="1" max="1" width="16.85546875" customWidth="1"/>
    <col min="2" max="3" width="15.7109375" style="5" customWidth="1"/>
    <col min="4" max="4" width="22.42578125" style="111" customWidth="1"/>
    <col min="5" max="5" width="70.140625" customWidth="1"/>
    <col min="6" max="6" width="15.42578125" customWidth="1"/>
    <col min="7" max="7" width="12" customWidth="1"/>
    <col min="8" max="8" width="11.28515625" customWidth="1"/>
    <col min="9" max="9" width="12.85546875" customWidth="1"/>
    <col min="10" max="10" width="20.7109375" customWidth="1"/>
  </cols>
  <sheetData>
    <row r="2" spans="1:11" x14ac:dyDescent="0.25">
      <c r="B2" s="824"/>
      <c r="D2"/>
    </row>
    <row r="3" spans="1:11" ht="24" thickBot="1" x14ac:dyDescent="0.4">
      <c r="A3" s="6" t="s">
        <v>202</v>
      </c>
      <c r="C3" s="968"/>
      <c r="D3" s="6"/>
      <c r="E3" s="6"/>
      <c r="F3" s="1003">
        <v>45005</v>
      </c>
      <c r="G3" s="1003"/>
      <c r="H3" s="1003"/>
      <c r="I3" s="1003"/>
      <c r="J3" s="1004"/>
      <c r="K3" s="1004"/>
    </row>
    <row r="4" spans="1:11" s="16" customFormat="1" ht="21.75" customHeight="1" thickBot="1" x14ac:dyDescent="0.3">
      <c r="A4" s="138"/>
      <c r="B4" s="101"/>
      <c r="C4" s="638" t="s">
        <v>38</v>
      </c>
      <c r="D4" s="251"/>
      <c r="E4" s="683"/>
      <c r="F4" s="639"/>
      <c r="G4" s="793" t="s">
        <v>21</v>
      </c>
      <c r="H4" s="794"/>
      <c r="I4" s="803"/>
      <c r="J4" s="703" t="s">
        <v>22</v>
      </c>
    </row>
    <row r="5" spans="1:11" s="16" customFormat="1" ht="28.5" customHeight="1" thickBot="1" x14ac:dyDescent="0.3">
      <c r="A5" s="139" t="s">
        <v>0</v>
      </c>
      <c r="B5" s="102"/>
      <c r="C5" s="96" t="s">
        <v>39</v>
      </c>
      <c r="D5" s="684" t="s">
        <v>40</v>
      </c>
      <c r="E5" s="96" t="s">
        <v>37</v>
      </c>
      <c r="F5" s="484" t="s">
        <v>25</v>
      </c>
      <c r="G5" s="124" t="s">
        <v>26</v>
      </c>
      <c r="H5" s="484" t="s">
        <v>27</v>
      </c>
      <c r="I5" s="96" t="s">
        <v>28</v>
      </c>
      <c r="J5" s="715" t="s">
        <v>29</v>
      </c>
    </row>
    <row r="6" spans="1:11" s="16" customFormat="1" ht="26.45" customHeight="1" x14ac:dyDescent="0.25">
      <c r="A6" s="103" t="s">
        <v>5</v>
      </c>
      <c r="B6" s="219"/>
      <c r="C6" s="559">
        <v>25</v>
      </c>
      <c r="D6" s="560" t="s">
        <v>18</v>
      </c>
      <c r="E6" s="343" t="s">
        <v>49</v>
      </c>
      <c r="F6" s="741">
        <v>150</v>
      </c>
      <c r="G6" s="263">
        <v>0.6</v>
      </c>
      <c r="H6" s="36">
        <v>0.45</v>
      </c>
      <c r="I6" s="37">
        <v>15.45</v>
      </c>
      <c r="J6" s="198">
        <v>70.5</v>
      </c>
    </row>
    <row r="7" spans="1:11" s="33" customFormat="1" ht="26.45" customHeight="1" x14ac:dyDescent="0.25">
      <c r="A7" s="140"/>
      <c r="B7" s="160"/>
      <c r="C7" s="145">
        <v>66</v>
      </c>
      <c r="D7" s="663" t="s">
        <v>61</v>
      </c>
      <c r="E7" s="630" t="s">
        <v>56</v>
      </c>
      <c r="F7" s="591">
        <v>150</v>
      </c>
      <c r="G7" s="238">
        <v>15.59</v>
      </c>
      <c r="H7" s="15">
        <v>16.45</v>
      </c>
      <c r="I7" s="38">
        <v>2.79</v>
      </c>
      <c r="J7" s="257">
        <v>222.36</v>
      </c>
    </row>
    <row r="8" spans="1:11" s="33" customFormat="1" ht="26.45" customHeight="1" x14ac:dyDescent="0.25">
      <c r="A8" s="140"/>
      <c r="B8" s="160"/>
      <c r="C8" s="575">
        <v>116</v>
      </c>
      <c r="D8" s="176" t="s">
        <v>62</v>
      </c>
      <c r="E8" s="161" t="s">
        <v>92</v>
      </c>
      <c r="F8" s="575">
        <v>200</v>
      </c>
      <c r="G8" s="240">
        <v>3.28</v>
      </c>
      <c r="H8" s="61">
        <v>2.56</v>
      </c>
      <c r="I8" s="108">
        <v>11.81</v>
      </c>
      <c r="J8" s="398">
        <v>83.43</v>
      </c>
    </row>
    <row r="9" spans="1:11" s="33" customFormat="1" ht="26.45" customHeight="1" x14ac:dyDescent="0.25">
      <c r="A9" s="140"/>
      <c r="B9" s="150"/>
      <c r="C9" s="492">
        <v>161</v>
      </c>
      <c r="D9" s="175" t="s">
        <v>62</v>
      </c>
      <c r="E9" s="159" t="s">
        <v>190</v>
      </c>
      <c r="F9" s="164">
        <v>200</v>
      </c>
      <c r="G9" s="302">
        <v>6.28</v>
      </c>
      <c r="H9" s="57">
        <v>4.75</v>
      </c>
      <c r="I9" s="58">
        <v>19.59</v>
      </c>
      <c r="J9" s="577">
        <v>130.79</v>
      </c>
    </row>
    <row r="10" spans="1:11" s="33" customFormat="1" ht="26.45" customHeight="1" x14ac:dyDescent="0.25">
      <c r="A10" s="140"/>
      <c r="B10" s="131"/>
      <c r="C10" s="146">
        <v>121</v>
      </c>
      <c r="D10" s="179" t="s">
        <v>13</v>
      </c>
      <c r="E10" s="218" t="s">
        <v>50</v>
      </c>
      <c r="F10" s="876">
        <v>60</v>
      </c>
      <c r="G10" s="238">
        <v>4.5</v>
      </c>
      <c r="H10" s="15">
        <v>1.74</v>
      </c>
      <c r="I10" s="38">
        <v>29.88</v>
      </c>
      <c r="J10" s="198">
        <v>157.19999999999999</v>
      </c>
    </row>
    <row r="11" spans="1:11" s="33" customFormat="1" ht="26.45" customHeight="1" x14ac:dyDescent="0.25">
      <c r="A11" s="140"/>
      <c r="B11" s="131"/>
      <c r="C11" s="858"/>
      <c r="D11" s="670"/>
      <c r="E11" s="419" t="s">
        <v>19</v>
      </c>
      <c r="F11" s="750">
        <f>F6+F7+F9+F10</f>
        <v>560</v>
      </c>
      <c r="G11" s="302">
        <f t="shared" ref="G11:J11" si="0">G6+G7+G9+G10</f>
        <v>26.970000000000002</v>
      </c>
      <c r="H11" s="57">
        <f t="shared" si="0"/>
        <v>23.389999999999997</v>
      </c>
      <c r="I11" s="58">
        <f t="shared" si="0"/>
        <v>67.709999999999994</v>
      </c>
      <c r="J11" s="879">
        <f t="shared" si="0"/>
        <v>580.84999999999991</v>
      </c>
    </row>
    <row r="12" spans="1:11" s="33" customFormat="1" ht="26.45" customHeight="1" x14ac:dyDescent="0.25">
      <c r="A12" s="140"/>
      <c r="B12" s="131"/>
      <c r="C12" s="858"/>
      <c r="D12" s="670"/>
      <c r="E12" s="419" t="s">
        <v>20</v>
      </c>
      <c r="F12" s="750"/>
      <c r="G12" s="302"/>
      <c r="H12" s="57"/>
      <c r="I12" s="58"/>
      <c r="J12" s="377">
        <f>J11/23.5</f>
        <v>24.717021276595741</v>
      </c>
    </row>
    <row r="13" spans="1:11" s="33" customFormat="1" ht="26.45" customHeight="1" x14ac:dyDescent="0.25">
      <c r="A13" s="140"/>
      <c r="B13" s="160"/>
      <c r="C13" s="575"/>
      <c r="D13" s="508"/>
      <c r="E13" s="424" t="s">
        <v>19</v>
      </c>
      <c r="F13" s="490">
        <f>F6+F7+F8+F10</f>
        <v>560</v>
      </c>
      <c r="G13" s="303">
        <f t="shared" ref="G13:J13" si="1">G6+G7+G8+G10</f>
        <v>23.970000000000002</v>
      </c>
      <c r="H13" s="52">
        <f t="shared" si="1"/>
        <v>21.199999999999996</v>
      </c>
      <c r="I13" s="71">
        <f t="shared" si="1"/>
        <v>59.929999999999993</v>
      </c>
      <c r="J13" s="453">
        <f t="shared" si="1"/>
        <v>533.49</v>
      </c>
    </row>
    <row r="14" spans="1:11" s="33" customFormat="1" ht="26.45" customHeight="1" thickBot="1" x14ac:dyDescent="0.3">
      <c r="A14" s="141"/>
      <c r="B14" s="246"/>
      <c r="C14" s="498"/>
      <c r="D14" s="668"/>
      <c r="E14" s="429" t="s">
        <v>20</v>
      </c>
      <c r="F14" s="498"/>
      <c r="G14" s="304"/>
      <c r="H14" s="162"/>
      <c r="I14" s="163"/>
      <c r="J14" s="755">
        <f>J13/23.5</f>
        <v>22.701702127659576</v>
      </c>
    </row>
    <row r="15" spans="1:11" s="16" customFormat="1" ht="26.45" customHeight="1" x14ac:dyDescent="0.25">
      <c r="A15" s="142" t="s">
        <v>6</v>
      </c>
      <c r="B15" s="230"/>
      <c r="C15" s="153">
        <v>9</v>
      </c>
      <c r="D15" s="177" t="s">
        <v>18</v>
      </c>
      <c r="E15" s="379" t="s">
        <v>91</v>
      </c>
      <c r="F15" s="153">
        <v>60</v>
      </c>
      <c r="G15" s="263">
        <v>1.29</v>
      </c>
      <c r="H15" s="36">
        <v>4.2699999999999996</v>
      </c>
      <c r="I15" s="37">
        <v>6.97</v>
      </c>
      <c r="J15" s="488">
        <v>72.75</v>
      </c>
    </row>
    <row r="16" spans="1:11" s="16" customFormat="1" ht="26.45" customHeight="1" x14ac:dyDescent="0.25">
      <c r="A16" s="103"/>
      <c r="B16" s="88"/>
      <c r="C16" s="130">
        <v>37</v>
      </c>
      <c r="D16" s="179" t="s">
        <v>8</v>
      </c>
      <c r="E16" s="365" t="s">
        <v>106</v>
      </c>
      <c r="F16" s="227">
        <v>200</v>
      </c>
      <c r="G16" s="239">
        <v>5.78</v>
      </c>
      <c r="H16" s="13">
        <v>5.5</v>
      </c>
      <c r="I16" s="40">
        <v>10.8</v>
      </c>
      <c r="J16" s="133">
        <v>115.7</v>
      </c>
    </row>
    <row r="17" spans="1:10" s="33" customFormat="1" ht="26.45" customHeight="1" x14ac:dyDescent="0.25">
      <c r="A17" s="104"/>
      <c r="B17" s="160"/>
      <c r="C17" s="132">
        <v>126</v>
      </c>
      <c r="D17" s="691" t="s">
        <v>9</v>
      </c>
      <c r="E17" s="630" t="s">
        <v>160</v>
      </c>
      <c r="F17" s="631">
        <v>90</v>
      </c>
      <c r="G17" s="239">
        <v>18.489999999999998</v>
      </c>
      <c r="H17" s="13">
        <v>18.54</v>
      </c>
      <c r="I17" s="40">
        <v>3.59</v>
      </c>
      <c r="J17" s="146">
        <v>256</v>
      </c>
    </row>
    <row r="18" spans="1:10" s="33" customFormat="1" ht="27" customHeight="1" x14ac:dyDescent="0.25">
      <c r="A18" s="104"/>
      <c r="B18" s="121"/>
      <c r="C18" s="130">
        <v>124</v>
      </c>
      <c r="D18" s="179" t="s">
        <v>63</v>
      </c>
      <c r="E18" s="218" t="s">
        <v>101</v>
      </c>
      <c r="F18" s="130">
        <v>150</v>
      </c>
      <c r="G18" s="239">
        <v>3.93</v>
      </c>
      <c r="H18" s="13">
        <v>4.24</v>
      </c>
      <c r="I18" s="40">
        <v>21.84</v>
      </c>
      <c r="J18" s="146">
        <v>140.55000000000001</v>
      </c>
    </row>
    <row r="19" spans="1:10" s="16" customFormat="1" ht="26.45" customHeight="1" x14ac:dyDescent="0.25">
      <c r="A19" s="105"/>
      <c r="B19" s="119"/>
      <c r="C19" s="133">
        <v>103</v>
      </c>
      <c r="D19" s="179" t="s">
        <v>17</v>
      </c>
      <c r="E19" s="148" t="s">
        <v>60</v>
      </c>
      <c r="F19" s="130">
        <v>200</v>
      </c>
      <c r="G19" s="238">
        <v>0.2</v>
      </c>
      <c r="H19" s="15">
        <v>0</v>
      </c>
      <c r="I19" s="38">
        <v>15.02</v>
      </c>
      <c r="J19" s="198">
        <v>61.6</v>
      </c>
    </row>
    <row r="20" spans="1:10" s="16" customFormat="1" ht="26.45" customHeight="1" x14ac:dyDescent="0.25">
      <c r="A20" s="105"/>
      <c r="B20" s="119"/>
      <c r="C20" s="133">
        <v>119</v>
      </c>
      <c r="D20" s="179" t="s">
        <v>13</v>
      </c>
      <c r="E20" s="148" t="s">
        <v>54</v>
      </c>
      <c r="F20" s="184">
        <v>20</v>
      </c>
      <c r="G20" s="238">
        <v>1.52</v>
      </c>
      <c r="H20" s="15">
        <v>0.16</v>
      </c>
      <c r="I20" s="38">
        <v>9.84</v>
      </c>
      <c r="J20" s="257">
        <v>47</v>
      </c>
    </row>
    <row r="21" spans="1:10" s="16" customFormat="1" ht="23.25" customHeight="1" x14ac:dyDescent="0.25">
      <c r="A21" s="105"/>
      <c r="B21" s="132"/>
      <c r="C21" s="130">
        <v>120</v>
      </c>
      <c r="D21" s="179" t="s">
        <v>14</v>
      </c>
      <c r="E21" s="148" t="s">
        <v>46</v>
      </c>
      <c r="F21" s="168">
        <v>20</v>
      </c>
      <c r="G21" s="272">
        <v>1.32</v>
      </c>
      <c r="H21" s="20">
        <v>0.24</v>
      </c>
      <c r="I21" s="21">
        <v>8.0399999999999991</v>
      </c>
      <c r="J21" s="444">
        <v>39.6</v>
      </c>
    </row>
    <row r="22" spans="1:10" s="33" customFormat="1" ht="26.45" customHeight="1" x14ac:dyDescent="0.25">
      <c r="A22" s="104"/>
      <c r="B22" s="160"/>
      <c r="C22" s="136"/>
      <c r="D22" s="481"/>
      <c r="E22" s="155" t="s">
        <v>19</v>
      </c>
      <c r="F22" s="287">
        <f>SUM(F15:F21)</f>
        <v>740</v>
      </c>
      <c r="G22" s="201">
        <f t="shared" ref="G22:I22" si="2">SUM(G15:G21)</f>
        <v>32.529999999999994</v>
      </c>
      <c r="H22" s="32">
        <f t="shared" si="2"/>
        <v>32.949999999999996</v>
      </c>
      <c r="I22" s="63">
        <f t="shared" si="2"/>
        <v>76.099999999999994</v>
      </c>
      <c r="J22" s="375">
        <f>SUM(J15:J21)</f>
        <v>733.2</v>
      </c>
    </row>
    <row r="23" spans="1:10" s="33" customFormat="1" ht="26.45" customHeight="1" thickBot="1" x14ac:dyDescent="0.3">
      <c r="A23" s="143"/>
      <c r="B23" s="246"/>
      <c r="C23" s="137"/>
      <c r="D23" s="482"/>
      <c r="E23" s="156" t="s">
        <v>20</v>
      </c>
      <c r="F23" s="134"/>
      <c r="G23" s="203"/>
      <c r="H23" s="48"/>
      <c r="I23" s="115"/>
      <c r="J23" s="400">
        <f>J22/23.5</f>
        <v>31.200000000000003</v>
      </c>
    </row>
    <row r="24" spans="1:10" ht="15.75" x14ac:dyDescent="0.25">
      <c r="A24" s="9"/>
      <c r="B24" s="228"/>
      <c r="C24" s="229"/>
      <c r="D24" s="234"/>
      <c r="E24" s="28"/>
      <c r="F24" s="28"/>
      <c r="G24" s="215"/>
      <c r="H24" s="214"/>
      <c r="I24" s="28"/>
      <c r="J24" s="216"/>
    </row>
  </sheetData>
  <mergeCells count="1">
    <mergeCell ref="F3:K3"/>
  </mergeCells>
  <pageMargins left="0.7" right="0.7" top="0.75" bottom="0.75" header="0.3" footer="0.3"/>
  <pageSetup paperSize="9" scale="4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L40"/>
  <sheetViews>
    <sheetView zoomScale="70" zoomScaleNormal="70" workbookViewId="0">
      <selection activeCell="A2" sqref="A2:L2"/>
    </sheetView>
  </sheetViews>
  <sheetFormatPr defaultRowHeight="15" x14ac:dyDescent="0.25"/>
  <cols>
    <col min="1" max="1" width="16.85546875" customWidth="1"/>
    <col min="2" max="2" width="15.7109375" style="828" customWidth="1"/>
    <col min="3" max="3" width="15.7109375" style="5" customWidth="1"/>
    <col min="4" max="4" width="20.85546875" customWidth="1"/>
    <col min="5" max="5" width="64.42578125" customWidth="1"/>
    <col min="6" max="7" width="16.28515625" customWidth="1"/>
    <col min="9" max="9" width="11.28515625" customWidth="1"/>
    <col min="10" max="10" width="12.85546875" customWidth="1"/>
    <col min="11" max="11" width="20.7109375" customWidth="1"/>
  </cols>
  <sheetData>
    <row r="2" spans="1:12" ht="23.25" x14ac:dyDescent="0.35">
      <c r="A2" s="6" t="s">
        <v>202</v>
      </c>
      <c r="B2" s="5"/>
      <c r="C2" s="971"/>
      <c r="D2" s="6"/>
      <c r="E2" s="6"/>
      <c r="F2" s="1003">
        <v>45006</v>
      </c>
      <c r="G2" s="1003"/>
      <c r="H2" s="1003"/>
      <c r="I2" s="1003"/>
      <c r="J2" s="1003"/>
      <c r="K2" s="1004"/>
      <c r="L2" s="1004"/>
    </row>
    <row r="3" spans="1:12" ht="15.75" thickBot="1" x14ac:dyDescent="0.3">
      <c r="A3" s="1"/>
      <c r="B3" s="837"/>
      <c r="C3" s="3"/>
      <c r="D3" s="1"/>
      <c r="E3" s="1"/>
      <c r="F3" s="1"/>
      <c r="G3" s="1"/>
      <c r="H3" s="1"/>
      <c r="I3" s="1"/>
      <c r="J3" s="1"/>
      <c r="K3" s="1"/>
    </row>
    <row r="4" spans="1:12" s="16" customFormat="1" ht="21.75" customHeight="1" thickBot="1" x14ac:dyDescent="0.3">
      <c r="A4" s="138"/>
      <c r="B4" s="775"/>
      <c r="C4" s="638" t="s">
        <v>38</v>
      </c>
      <c r="D4" s="251"/>
      <c r="E4" s="683"/>
      <c r="F4" s="639"/>
      <c r="G4" s="1005" t="s">
        <v>203</v>
      </c>
      <c r="H4" s="784" t="s">
        <v>21</v>
      </c>
      <c r="I4" s="785"/>
      <c r="J4" s="786"/>
      <c r="K4" s="737" t="s">
        <v>22</v>
      </c>
    </row>
    <row r="5" spans="1:12" s="16" customFormat="1" ht="28.5" customHeight="1" thickBot="1" x14ac:dyDescent="0.3">
      <c r="A5" s="139" t="s">
        <v>0</v>
      </c>
      <c r="B5" s="102"/>
      <c r="C5" s="96" t="s">
        <v>39</v>
      </c>
      <c r="D5" s="684" t="s">
        <v>40</v>
      </c>
      <c r="E5" s="491" t="s">
        <v>37</v>
      </c>
      <c r="F5" s="102" t="s">
        <v>25</v>
      </c>
      <c r="G5" s="1006"/>
      <c r="H5" s="491" t="s">
        <v>26</v>
      </c>
      <c r="I5" s="484" t="s">
        <v>27</v>
      </c>
      <c r="J5" s="491" t="s">
        <v>28</v>
      </c>
      <c r="K5" s="738" t="s">
        <v>29</v>
      </c>
    </row>
    <row r="6" spans="1:12" s="16" customFormat="1" ht="26.45" customHeight="1" x14ac:dyDescent="0.25">
      <c r="A6" s="103" t="s">
        <v>5</v>
      </c>
      <c r="B6" s="219"/>
      <c r="C6" s="126">
        <v>1</v>
      </c>
      <c r="D6" s="560" t="s">
        <v>18</v>
      </c>
      <c r="E6" s="390" t="s">
        <v>11</v>
      </c>
      <c r="F6" s="126">
        <v>15</v>
      </c>
      <c r="G6" s="135">
        <v>13.75</v>
      </c>
      <c r="H6" s="263">
        <v>3.48</v>
      </c>
      <c r="I6" s="36">
        <v>4.43</v>
      </c>
      <c r="J6" s="37">
        <v>0</v>
      </c>
      <c r="K6" s="258">
        <v>54.6</v>
      </c>
    </row>
    <row r="7" spans="1:12" s="33" customFormat="1" ht="26.45" customHeight="1" x14ac:dyDescent="0.25">
      <c r="A7" s="140"/>
      <c r="B7" s="890" t="s">
        <v>73</v>
      </c>
      <c r="C7" s="164">
        <v>90</v>
      </c>
      <c r="D7" s="664" t="s">
        <v>9</v>
      </c>
      <c r="E7" s="364" t="s">
        <v>129</v>
      </c>
      <c r="F7" s="164">
        <v>90</v>
      </c>
      <c r="G7" s="182">
        <v>38.6</v>
      </c>
      <c r="H7" s="302">
        <v>15.51</v>
      </c>
      <c r="I7" s="57">
        <v>15.07</v>
      </c>
      <c r="J7" s="58">
        <v>8.44</v>
      </c>
      <c r="K7" s="445">
        <v>232.47</v>
      </c>
    </row>
    <row r="8" spans="1:12" s="33" customFormat="1" ht="26.45" customHeight="1" x14ac:dyDescent="0.25">
      <c r="A8" s="140"/>
      <c r="B8" s="891" t="s">
        <v>130</v>
      </c>
      <c r="C8" s="165">
        <v>126</v>
      </c>
      <c r="D8" s="662" t="s">
        <v>9</v>
      </c>
      <c r="E8" s="298" t="s">
        <v>160</v>
      </c>
      <c r="F8" s="165">
        <v>90</v>
      </c>
      <c r="G8" s="183"/>
      <c r="H8" s="240">
        <v>18.489999999999998</v>
      </c>
      <c r="I8" s="61">
        <v>18.54</v>
      </c>
      <c r="J8" s="108">
        <v>3.59</v>
      </c>
      <c r="K8" s="398">
        <v>256</v>
      </c>
    </row>
    <row r="9" spans="1:12" s="33" customFormat="1" ht="26.45" customHeight="1" x14ac:dyDescent="0.25">
      <c r="A9" s="140"/>
      <c r="B9" s="160"/>
      <c r="C9" s="553">
        <v>52</v>
      </c>
      <c r="D9" s="568" t="s">
        <v>63</v>
      </c>
      <c r="E9" s="157" t="s">
        <v>209</v>
      </c>
      <c r="F9" s="660">
        <v>150</v>
      </c>
      <c r="G9" s="227">
        <v>8.64</v>
      </c>
      <c r="H9" s="272">
        <v>6.76</v>
      </c>
      <c r="I9" s="20">
        <v>3.93</v>
      </c>
      <c r="J9" s="43">
        <v>41.29</v>
      </c>
      <c r="K9" s="271">
        <v>227.48</v>
      </c>
    </row>
    <row r="10" spans="1:12" s="33" customFormat="1" ht="36" customHeight="1" x14ac:dyDescent="0.25">
      <c r="A10" s="140"/>
      <c r="B10" s="130"/>
      <c r="C10" s="131">
        <v>95</v>
      </c>
      <c r="D10" s="148" t="s">
        <v>17</v>
      </c>
      <c r="E10" s="174" t="s">
        <v>196</v>
      </c>
      <c r="F10" s="597">
        <v>200</v>
      </c>
      <c r="G10" s="184">
        <v>11.55</v>
      </c>
      <c r="H10" s="238">
        <v>0</v>
      </c>
      <c r="I10" s="15">
        <v>0</v>
      </c>
      <c r="J10" s="38">
        <v>19.940000000000001</v>
      </c>
      <c r="K10" s="258">
        <v>80.3</v>
      </c>
    </row>
    <row r="11" spans="1:12" s="33" customFormat="1" ht="26.45" customHeight="1" x14ac:dyDescent="0.25">
      <c r="A11" s="140"/>
      <c r="B11" s="131"/>
      <c r="C11" s="99">
        <v>119</v>
      </c>
      <c r="D11" s="560" t="s">
        <v>13</v>
      </c>
      <c r="E11" s="148" t="s">
        <v>54</v>
      </c>
      <c r="F11" s="126">
        <v>25</v>
      </c>
      <c r="G11" s="130">
        <v>1.94</v>
      </c>
      <c r="H11" s="238">
        <v>1.9</v>
      </c>
      <c r="I11" s="15">
        <v>0.2</v>
      </c>
      <c r="J11" s="38">
        <v>12.3</v>
      </c>
      <c r="K11" s="258">
        <v>58.75</v>
      </c>
    </row>
    <row r="12" spans="1:12" s="33" customFormat="1" ht="26.45" customHeight="1" x14ac:dyDescent="0.25">
      <c r="A12" s="140"/>
      <c r="B12" s="131"/>
      <c r="C12" s="126">
        <v>120</v>
      </c>
      <c r="D12" s="560" t="s">
        <v>14</v>
      </c>
      <c r="E12" s="148" t="s">
        <v>46</v>
      </c>
      <c r="F12" s="126">
        <v>20</v>
      </c>
      <c r="G12" s="978">
        <v>1.75</v>
      </c>
      <c r="H12" s="911">
        <v>1.32</v>
      </c>
      <c r="I12" s="912">
        <v>0.24</v>
      </c>
      <c r="J12" s="913">
        <v>8.0399999999999991</v>
      </c>
      <c r="K12" s="914">
        <v>39.6</v>
      </c>
    </row>
    <row r="13" spans="1:12" s="33" customFormat="1" ht="26.45" customHeight="1" x14ac:dyDescent="0.25">
      <c r="A13" s="140"/>
      <c r="B13" s="182" t="s">
        <v>73</v>
      </c>
      <c r="C13" s="164"/>
      <c r="D13" s="664"/>
      <c r="E13" s="419" t="s">
        <v>19</v>
      </c>
      <c r="F13" s="164">
        <f>F6+F7+F9+F10+F11+F12</f>
        <v>500</v>
      </c>
      <c r="G13" s="200">
        <f>G6+G7+G9+G10+G11+G12</f>
        <v>76.23</v>
      </c>
      <c r="H13" s="200">
        <f>H6+H7+H9+H10+H11+H12</f>
        <v>28.97</v>
      </c>
      <c r="I13" s="22">
        <f t="shared" ref="I13:K13" si="0">I6+I7+I9+I10+I11+I12</f>
        <v>23.869999999999997</v>
      </c>
      <c r="J13" s="59">
        <f t="shared" si="0"/>
        <v>90.009999999999991</v>
      </c>
      <c r="K13" s="164">
        <f t="shared" si="0"/>
        <v>693.19999999999993</v>
      </c>
    </row>
    <row r="14" spans="1:12" s="33" customFormat="1" ht="26.45" customHeight="1" x14ac:dyDescent="0.25">
      <c r="A14" s="140"/>
      <c r="B14" s="891" t="s">
        <v>130</v>
      </c>
      <c r="C14" s="165"/>
      <c r="D14" s="496"/>
      <c r="E14" s="424" t="s">
        <v>19</v>
      </c>
      <c r="F14" s="453">
        <f>F6+F8+F9+F10+F11+F12</f>
        <v>500</v>
      </c>
      <c r="G14" s="288"/>
      <c r="H14" s="900">
        <f t="shared" ref="H14:K14" si="1">H6+H8+H9+H10+H11+H12</f>
        <v>31.949999999999996</v>
      </c>
      <c r="I14" s="901">
        <f t="shared" si="1"/>
        <v>27.339999999999996</v>
      </c>
      <c r="J14" s="899">
        <f t="shared" si="1"/>
        <v>85.16</v>
      </c>
      <c r="K14" s="453">
        <f t="shared" si="1"/>
        <v>716.73</v>
      </c>
    </row>
    <row r="15" spans="1:12" s="33" customFormat="1" ht="26.45" customHeight="1" x14ac:dyDescent="0.25">
      <c r="A15" s="140"/>
      <c r="B15" s="890" t="s">
        <v>73</v>
      </c>
      <c r="C15" s="493"/>
      <c r="D15" s="494"/>
      <c r="E15" s="419" t="s">
        <v>20</v>
      </c>
      <c r="F15" s="427"/>
      <c r="G15" s="426"/>
      <c r="H15" s="200"/>
      <c r="I15" s="22"/>
      <c r="J15" s="59"/>
      <c r="K15" s="915">
        <f>K13/23.5</f>
        <v>29.497872340425531</v>
      </c>
    </row>
    <row r="16" spans="1:12" s="33" customFormat="1" ht="26.45" customHeight="1" thickBot="1" x14ac:dyDescent="0.3">
      <c r="A16" s="141"/>
      <c r="B16" s="897" t="s">
        <v>130</v>
      </c>
      <c r="C16" s="166"/>
      <c r="D16" s="497"/>
      <c r="E16" s="429" t="s">
        <v>20</v>
      </c>
      <c r="F16" s="166"/>
      <c r="G16" s="979"/>
      <c r="H16" s="916"/>
      <c r="I16" s="917"/>
      <c r="J16" s="918"/>
      <c r="K16" s="919">
        <f>K14/23.5</f>
        <v>30.499148936170215</v>
      </c>
    </row>
    <row r="17" spans="1:11" s="16" customFormat="1" ht="36.75" customHeight="1" x14ac:dyDescent="0.25">
      <c r="A17" s="142" t="s">
        <v>6</v>
      </c>
      <c r="B17" s="220"/>
      <c r="C17" s="574">
        <v>29</v>
      </c>
      <c r="D17" s="688" t="s">
        <v>18</v>
      </c>
      <c r="E17" s="689" t="s">
        <v>179</v>
      </c>
      <c r="F17" s="710">
        <v>60</v>
      </c>
      <c r="G17" s="690"/>
      <c r="H17" s="283">
        <v>0.66</v>
      </c>
      <c r="I17" s="85">
        <v>0.12</v>
      </c>
      <c r="J17" s="86">
        <v>2.2799999999999998</v>
      </c>
      <c r="K17" s="509">
        <v>14.4</v>
      </c>
    </row>
    <row r="18" spans="1:11" s="16" customFormat="1" ht="26.45" customHeight="1" x14ac:dyDescent="0.25">
      <c r="A18" s="103"/>
      <c r="B18" s="132"/>
      <c r="C18" s="97">
        <v>328</v>
      </c>
      <c r="D18" s="853" t="s">
        <v>8</v>
      </c>
      <c r="E18" s="854" t="s">
        <v>189</v>
      </c>
      <c r="F18" s="631">
        <v>222</v>
      </c>
      <c r="G18" s="739"/>
      <c r="H18" s="327">
        <v>6.01</v>
      </c>
      <c r="I18" s="29">
        <v>4.38</v>
      </c>
      <c r="J18" s="84">
        <v>7.73</v>
      </c>
      <c r="K18" s="889">
        <v>93.68</v>
      </c>
    </row>
    <row r="19" spans="1:11" s="33" customFormat="1" ht="26.45" customHeight="1" x14ac:dyDescent="0.25">
      <c r="A19" s="104"/>
      <c r="B19" s="890" t="s">
        <v>73</v>
      </c>
      <c r="C19" s="164" t="s">
        <v>172</v>
      </c>
      <c r="D19" s="159" t="s">
        <v>9</v>
      </c>
      <c r="E19" s="537" t="s">
        <v>171</v>
      </c>
      <c r="F19" s="538">
        <v>210</v>
      </c>
      <c r="G19" s="626"/>
      <c r="H19" s="415">
        <v>16.97</v>
      </c>
      <c r="I19" s="416">
        <v>25.42</v>
      </c>
      <c r="J19" s="417">
        <v>31.1</v>
      </c>
      <c r="K19" s="418">
        <v>422.09</v>
      </c>
    </row>
    <row r="20" spans="1:11" s="33" customFormat="1" ht="26.45" customHeight="1" x14ac:dyDescent="0.25">
      <c r="A20" s="104"/>
      <c r="B20" s="891" t="s">
        <v>130</v>
      </c>
      <c r="C20" s="575">
        <v>89</v>
      </c>
      <c r="D20" s="446" t="s">
        <v>9</v>
      </c>
      <c r="E20" s="679" t="s">
        <v>90</v>
      </c>
      <c r="F20" s="536">
        <v>90</v>
      </c>
      <c r="G20" s="545"/>
      <c r="H20" s="336">
        <v>18.13</v>
      </c>
      <c r="I20" s="53">
        <v>17.05</v>
      </c>
      <c r="J20" s="70">
        <v>3.69</v>
      </c>
      <c r="K20" s="334">
        <v>240.96</v>
      </c>
    </row>
    <row r="21" spans="1:11" s="33" customFormat="1" ht="26.45" customHeight="1" x14ac:dyDescent="0.25">
      <c r="A21" s="104"/>
      <c r="B21" s="891" t="s">
        <v>130</v>
      </c>
      <c r="C21" s="575">
        <v>210</v>
      </c>
      <c r="D21" s="446" t="s">
        <v>63</v>
      </c>
      <c r="E21" s="446" t="s">
        <v>69</v>
      </c>
      <c r="F21" s="183">
        <v>150</v>
      </c>
      <c r="G21" s="186"/>
      <c r="H21" s="336">
        <v>15.82</v>
      </c>
      <c r="I21" s="53">
        <v>4.22</v>
      </c>
      <c r="J21" s="70">
        <v>32.01</v>
      </c>
      <c r="K21" s="334">
        <v>226.19</v>
      </c>
    </row>
    <row r="22" spans="1:11" s="16" customFormat="1" ht="33.75" customHeight="1" x14ac:dyDescent="0.25">
      <c r="A22" s="105"/>
      <c r="B22" s="132"/>
      <c r="C22" s="394">
        <v>216</v>
      </c>
      <c r="D22" s="148" t="s">
        <v>17</v>
      </c>
      <c r="E22" s="620" t="s">
        <v>132</v>
      </c>
      <c r="F22" s="130">
        <v>200</v>
      </c>
      <c r="G22" s="169"/>
      <c r="H22" s="238">
        <v>0.25</v>
      </c>
      <c r="I22" s="15">
        <v>0</v>
      </c>
      <c r="J22" s="38">
        <v>12.73</v>
      </c>
      <c r="K22" s="198">
        <v>51.3</v>
      </c>
    </row>
    <row r="23" spans="1:11" s="16" customFormat="1" ht="33.75" customHeight="1" x14ac:dyDescent="0.25">
      <c r="A23" s="105"/>
      <c r="B23" s="133"/>
      <c r="C23" s="99">
        <v>119</v>
      </c>
      <c r="D23" s="148" t="s">
        <v>13</v>
      </c>
      <c r="E23" s="179" t="s">
        <v>54</v>
      </c>
      <c r="F23" s="168">
        <v>30</v>
      </c>
      <c r="G23" s="168"/>
      <c r="H23" s="272">
        <v>2.2799999999999998</v>
      </c>
      <c r="I23" s="20">
        <v>0.24</v>
      </c>
      <c r="J23" s="43">
        <v>14.76</v>
      </c>
      <c r="K23" s="413">
        <v>70.5</v>
      </c>
    </row>
    <row r="24" spans="1:11" s="16" customFormat="1" ht="33.75" customHeight="1" x14ac:dyDescent="0.25">
      <c r="A24" s="105"/>
      <c r="B24" s="133"/>
      <c r="C24" s="126">
        <v>120</v>
      </c>
      <c r="D24" s="148" t="s">
        <v>14</v>
      </c>
      <c r="E24" s="179" t="s">
        <v>46</v>
      </c>
      <c r="F24" s="168">
        <v>30</v>
      </c>
      <c r="G24" s="168"/>
      <c r="H24" s="238">
        <v>1.98</v>
      </c>
      <c r="I24" s="15">
        <v>0.36</v>
      </c>
      <c r="J24" s="38">
        <v>12.06</v>
      </c>
      <c r="K24" s="257">
        <v>59.4</v>
      </c>
    </row>
    <row r="25" spans="1:11" s="16" customFormat="1" ht="26.45" customHeight="1" x14ac:dyDescent="0.25">
      <c r="A25" s="105"/>
      <c r="B25" s="182" t="s">
        <v>73</v>
      </c>
      <c r="C25" s="493"/>
      <c r="D25" s="546"/>
      <c r="E25" s="892" t="s">
        <v>19</v>
      </c>
      <c r="F25" s="500">
        <f>F17+F18+F19+F22+F23+F24</f>
        <v>752</v>
      </c>
      <c r="G25" s="500"/>
      <c r="H25" s="302">
        <f t="shared" ref="H25:K25" si="2">H17+H18+H19+H22+H23+H24</f>
        <v>28.150000000000002</v>
      </c>
      <c r="I25" s="57">
        <f t="shared" si="2"/>
        <v>30.52</v>
      </c>
      <c r="J25" s="58">
        <f t="shared" si="2"/>
        <v>80.660000000000011</v>
      </c>
      <c r="K25" s="893">
        <f t="shared" si="2"/>
        <v>711.36999999999989</v>
      </c>
    </row>
    <row r="26" spans="1:11" s="16" customFormat="1" ht="26.45" customHeight="1" x14ac:dyDescent="0.25">
      <c r="A26" s="105"/>
      <c r="B26" s="891" t="s">
        <v>130</v>
      </c>
      <c r="C26" s="506"/>
      <c r="D26" s="547"/>
      <c r="E26" s="894" t="s">
        <v>19</v>
      </c>
      <c r="F26" s="518">
        <f>F17+F18+F20+F21+F22+F23+F24</f>
        <v>782</v>
      </c>
      <c r="G26" s="518"/>
      <c r="H26" s="240">
        <f t="shared" ref="H26:K26" si="3">H17+H18+H20+H21+H22+H23+H24</f>
        <v>45.129999999999995</v>
      </c>
      <c r="I26" s="61">
        <f t="shared" si="3"/>
        <v>26.369999999999997</v>
      </c>
      <c r="J26" s="108">
        <f t="shared" si="3"/>
        <v>85.26</v>
      </c>
      <c r="K26" s="895">
        <f t="shared" si="3"/>
        <v>756.43</v>
      </c>
    </row>
    <row r="27" spans="1:11" s="33" customFormat="1" ht="26.45" customHeight="1" x14ac:dyDescent="0.25">
      <c r="A27" s="104"/>
      <c r="B27" s="182" t="s">
        <v>73</v>
      </c>
      <c r="C27" s="493"/>
      <c r="D27" s="546"/>
      <c r="E27" s="892" t="s">
        <v>20</v>
      </c>
      <c r="F27" s="426"/>
      <c r="G27" s="524"/>
      <c r="H27" s="200"/>
      <c r="I27" s="22"/>
      <c r="J27" s="59"/>
      <c r="K27" s="896">
        <f>K25/23.5</f>
        <v>30.271063829787231</v>
      </c>
    </row>
    <row r="28" spans="1:11" s="33" customFormat="1" ht="26.45" customHeight="1" thickBot="1" x14ac:dyDescent="0.3">
      <c r="A28" s="143"/>
      <c r="B28" s="897" t="s">
        <v>130</v>
      </c>
      <c r="C28" s="507"/>
      <c r="D28" s="677"/>
      <c r="E28" s="898" t="s">
        <v>20</v>
      </c>
      <c r="F28" s="185"/>
      <c r="G28" s="521"/>
      <c r="H28" s="431"/>
      <c r="I28" s="432"/>
      <c r="J28" s="433"/>
      <c r="K28" s="434">
        <f>K26/23.5</f>
        <v>32.188510638297871</v>
      </c>
    </row>
    <row r="29" spans="1:11" x14ac:dyDescent="0.25">
      <c r="A29" s="2"/>
      <c r="C29" s="4"/>
      <c r="D29" s="2"/>
      <c r="E29" s="2"/>
      <c r="F29" s="2"/>
      <c r="G29" s="2"/>
      <c r="H29" s="10"/>
      <c r="I29" s="9"/>
      <c r="J29" s="2"/>
      <c r="K29" s="12"/>
    </row>
    <row r="30" spans="1:11" ht="18.75" x14ac:dyDescent="0.25">
      <c r="A30" s="632" t="s">
        <v>65</v>
      </c>
      <c r="B30" s="632" t="s">
        <v>65</v>
      </c>
      <c r="C30" s="112"/>
      <c r="D30" s="633"/>
      <c r="E30" s="49"/>
      <c r="F30" s="26"/>
      <c r="G30" s="26"/>
      <c r="H30" s="11"/>
      <c r="I30" s="11"/>
      <c r="J30" s="11"/>
    </row>
    <row r="31" spans="1:11" ht="18.75" x14ac:dyDescent="0.25">
      <c r="A31" s="635" t="s">
        <v>66</v>
      </c>
      <c r="B31" s="635" t="s">
        <v>66</v>
      </c>
      <c r="C31" s="113"/>
      <c r="D31" s="636"/>
      <c r="E31" s="55"/>
      <c r="F31" s="26"/>
      <c r="G31" s="26"/>
      <c r="H31" s="11"/>
      <c r="I31" s="11"/>
      <c r="J31" s="11"/>
    </row>
    <row r="33" spans="4:10" ht="18.75" x14ac:dyDescent="0.25">
      <c r="D33" s="11"/>
      <c r="E33" s="25"/>
      <c r="F33" s="26"/>
      <c r="G33" s="26"/>
      <c r="H33" s="11"/>
      <c r="I33" s="11"/>
      <c r="J33" s="11"/>
    </row>
    <row r="34" spans="4:10" x14ac:dyDescent="0.25">
      <c r="D34" s="11"/>
      <c r="E34" s="11"/>
      <c r="F34" s="11"/>
      <c r="G34" s="11"/>
      <c r="H34" s="11"/>
      <c r="I34" s="11"/>
      <c r="J34" s="11"/>
    </row>
    <row r="35" spans="4:10" x14ac:dyDescent="0.25">
      <c r="D35" s="11"/>
      <c r="E35" s="11"/>
      <c r="F35" s="11"/>
      <c r="G35" s="11"/>
      <c r="H35" s="11"/>
      <c r="I35" s="11"/>
      <c r="J35" s="11"/>
    </row>
    <row r="36" spans="4:10" x14ac:dyDescent="0.25">
      <c r="D36" s="11"/>
      <c r="E36" s="11"/>
      <c r="F36" s="11"/>
      <c r="G36" s="11"/>
      <c r="H36" s="11"/>
      <c r="I36" s="11"/>
      <c r="J36" s="11"/>
    </row>
    <row r="37" spans="4:10" x14ac:dyDescent="0.25">
      <c r="D37" s="11"/>
      <c r="E37" s="11"/>
      <c r="F37" s="11"/>
      <c r="G37" s="11"/>
      <c r="H37" s="11"/>
      <c r="I37" s="11"/>
      <c r="J37" s="11"/>
    </row>
    <row r="38" spans="4:10" x14ac:dyDescent="0.25">
      <c r="D38" s="11"/>
      <c r="E38" s="11"/>
      <c r="F38" s="11"/>
      <c r="G38" s="11"/>
      <c r="H38" s="11"/>
      <c r="I38" s="11"/>
      <c r="J38" s="11"/>
    </row>
    <row r="39" spans="4:10" x14ac:dyDescent="0.25">
      <c r="D39" s="11"/>
      <c r="E39" s="11"/>
      <c r="F39" s="11"/>
      <c r="G39" s="11"/>
      <c r="H39" s="11"/>
      <c r="I39" s="11"/>
      <c r="J39" s="11"/>
    </row>
    <row r="40" spans="4:10" x14ac:dyDescent="0.25">
      <c r="D40" s="11"/>
      <c r="E40" s="11"/>
      <c r="F40" s="11"/>
      <c r="G40" s="11"/>
      <c r="H40" s="11"/>
      <c r="I40" s="11"/>
      <c r="J40" s="11"/>
    </row>
  </sheetData>
  <mergeCells count="2">
    <mergeCell ref="F2:L2"/>
    <mergeCell ref="G4:G5"/>
  </mergeCells>
  <pageMargins left="0.7" right="0.7" top="0.75" bottom="0.75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24</vt:i4>
      </vt:variant>
      <vt:variant>
        <vt:lpstr>Именованные диапазоны</vt:lpstr>
      </vt:variant>
      <vt:variant>
        <vt:i4>4</vt:i4>
      </vt:variant>
    </vt:vector>
  </HeadingPairs>
  <TitlesOfParts>
    <vt:vector size="28" baseType="lpstr">
      <vt:lpstr>1 день</vt:lpstr>
      <vt:lpstr>2 день</vt:lpstr>
      <vt:lpstr>3 день</vt:lpstr>
      <vt:lpstr>4 день</vt:lpstr>
      <vt:lpstr>5 день</vt:lpstr>
      <vt:lpstr>6 день</vt:lpstr>
      <vt:lpstr>12 день</vt:lpstr>
      <vt:lpstr>18 день</vt:lpstr>
      <vt:lpstr>21.03</vt:lpstr>
      <vt:lpstr>22.03</vt:lpstr>
      <vt:lpstr>23.03</vt:lpstr>
      <vt:lpstr>24.03.</vt:lpstr>
      <vt:lpstr>24 день</vt:lpstr>
      <vt:lpstr>03.04</vt:lpstr>
      <vt:lpstr>04.04</vt:lpstr>
      <vt:lpstr>05.04</vt:lpstr>
      <vt:lpstr>06.04</vt:lpstr>
      <vt:lpstr>07.04</vt:lpstr>
      <vt:lpstr>10.04</vt:lpstr>
      <vt:lpstr>11.04</vt:lpstr>
      <vt:lpstr>12.04</vt:lpstr>
      <vt:lpstr>13.04</vt:lpstr>
      <vt:lpstr>14.04</vt:lpstr>
      <vt:lpstr>17.04</vt:lpstr>
      <vt:lpstr>'04.04'!Область_печати</vt:lpstr>
      <vt:lpstr>'05.04'!Область_печати</vt:lpstr>
      <vt:lpstr>'06.04'!Область_печати</vt:lpstr>
      <vt:lpstr>'22.03'!Область_печати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2023-04-17T08:02:11Z</dcterms:modified>
</cp:coreProperties>
</file>